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Pol'!$A$1:$I$94</definedName>
    <definedName name="_xlnm.Print_Area" localSheetId="4">'Rekapitulace Objekt 1'!$A$1:$H$43</definedName>
    <definedName name="_xlnm.Print_Area" localSheetId="1">Stavba!$A$1:$J$56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55"/>
  <c r="J54"/>
  <c r="J53"/>
  <c r="J52"/>
  <c r="J51"/>
  <c r="J50"/>
  <c r="J49"/>
  <c r="J48"/>
  <c r="J47"/>
  <c r="J46"/>
  <c r="J45"/>
  <c r="J44"/>
  <c r="J43"/>
  <c r="P18" i="11"/>
  <c r="H24" s="1"/>
  <c r="O18"/>
  <c r="H22" s="1"/>
  <c r="H18"/>
  <c r="H19" s="1"/>
  <c r="D43"/>
  <c r="H42"/>
  <c r="H41"/>
  <c r="H40"/>
  <c r="H39"/>
  <c r="H38"/>
  <c r="H37"/>
  <c r="H36"/>
  <c r="H35"/>
  <c r="H34"/>
  <c r="H33"/>
  <c r="H32"/>
  <c r="H31"/>
  <c r="H30"/>
  <c r="H43" s="1"/>
  <c r="BC28"/>
  <c r="AO96" i="12"/>
  <c r="AN96"/>
  <c r="G95"/>
  <c r="BA68"/>
  <c r="BA67"/>
  <c r="G9"/>
  <c r="F8" s="1"/>
  <c r="G10"/>
  <c r="G11"/>
  <c r="G12"/>
  <c r="G14"/>
  <c r="G16"/>
  <c r="G18"/>
  <c r="F13" s="1"/>
  <c r="F20"/>
  <c r="G21"/>
  <c r="F23"/>
  <c r="G24"/>
  <c r="F26"/>
  <c r="G27"/>
  <c r="G30"/>
  <c r="F29" s="1"/>
  <c r="G31"/>
  <c r="G33"/>
  <c r="G35"/>
  <c r="F32" s="1"/>
  <c r="G37"/>
  <c r="G39"/>
  <c r="G41"/>
  <c r="G43"/>
  <c r="G45"/>
  <c r="G47"/>
  <c r="G50"/>
  <c r="G52"/>
  <c r="G54"/>
  <c r="G56"/>
  <c r="G59"/>
  <c r="F58" s="1"/>
  <c r="G61"/>
  <c r="F60" s="1"/>
  <c r="F65"/>
  <c r="G66"/>
  <c r="G70"/>
  <c r="F69" s="1"/>
  <c r="G71"/>
  <c r="G72"/>
  <c r="G73"/>
  <c r="G74"/>
  <c r="F75"/>
  <c r="G76"/>
  <c r="G77"/>
  <c r="G78"/>
  <c r="G79"/>
  <c r="G80"/>
  <c r="G81"/>
  <c r="G82"/>
  <c r="G83"/>
  <c r="G84"/>
  <c r="G86"/>
  <c r="G87"/>
  <c r="G88"/>
  <c r="F85" s="1"/>
  <c r="G89"/>
  <c r="G90"/>
  <c r="G91"/>
  <c r="G92"/>
  <c r="G93"/>
  <c r="D19" i="11"/>
  <c r="B7"/>
  <c r="B6"/>
  <c r="C1"/>
  <c r="B1"/>
  <c r="B1" i="9"/>
  <c r="C1"/>
  <c r="B7"/>
  <c r="B6"/>
  <c r="J28" i="1" l="1"/>
  <c r="J31" s="1"/>
  <c r="J56"/>
  <c r="P21" i="11"/>
  <c r="P23" i="1" s="1"/>
  <c r="J29" s="1"/>
  <c r="J30" s="1"/>
  <c r="H25" i="11"/>
  <c r="O21"/>
  <c r="O23" i="1" s="1"/>
  <c r="J27" s="1"/>
  <c r="H23" i="11"/>
  <c r="H26" l="1"/>
</calcChain>
</file>

<file path=xl/sharedStrings.xml><?xml version="1.0" encoding="utf-8"?>
<sst xmlns="http://schemas.openxmlformats.org/spreadsheetml/2006/main" count="499" uniqueCount="235">
  <si>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</si>
  <si>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</si>
  <si>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</si>
  <si>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</si>
  <si>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</si>
  <si>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</si>
  <si>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</si>
  <si>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</si>
  <si>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</si>
  <si>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</si>
  <si>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</si>
  <si>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</si>
  <si>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</si>
  <si>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</si>
  <si>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</si>
  <si>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</si>
  <si>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</si>
  <si>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</si>
  <si>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</si>
  <si>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</si>
  <si>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</si>
  <si>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</si>
  <si>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</si>
  <si>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</si>
  <si>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</si>
  <si>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</si>
  <si>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</si>
  <si>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</si>
  <si>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</si>
  <si>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</si>
  <si>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</si>
  <si>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</si>
  <si>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</si>
  <si>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</si>
  <si>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</si>
  <si>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</si>
  <si>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</si>
  <si>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</si>
  <si>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</si>
  <si>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</si>
  <si>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</si>
  <si>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16-01</t>
  </si>
  <si>
    <t>BD Brno, Orlí 28</t>
  </si>
  <si>
    <t>Stavební objekt</t>
  </si>
  <si>
    <t>1</t>
  </si>
  <si>
    <t>Modernizace výtahu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</si>
  <si>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</si>
  <si>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</si>
  <si>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</si>
  <si>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</si>
  <si>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</si>
  <si>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</si>
  <si>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</si>
  <si>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</si>
  <si>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</si>
  <si>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</si>
  <si>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</t>
  </si>
  <si>
    <t>Přípravné a pomocné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</si>
  <si>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</si>
  <si>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</si>
  <si>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</si>
  <si>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</si>
  <si>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</si>
  <si>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</si>
  <si>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</si>
  <si>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</si>
  <si>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</si>
  <si>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</si>
  <si>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</si>
  <si>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</si>
  <si>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</si>
  <si>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</si>
  <si>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</si>
  <si>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</si>
  <si>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</si>
  <si>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</si>
  <si>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</si>
  <si>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</si>
  <si>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</si>
  <si>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</si>
  <si>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</si>
  <si>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</si>
  <si>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</si>
  <si>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</si>
  <si>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</si>
  <si>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</si>
  <si>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</si>
  <si>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</si>
  <si>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</si>
  <si>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</si>
  <si>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</si>
  <si>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</si>
  <si>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</si>
  <si>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</si>
  <si>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</si>
  <si>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</si>
  <si>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</si>
  <si>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</si>
  <si>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0-01</t>
  </si>
  <si>
    <t xml:space="preserve">Zařízení staveniště </t>
  </si>
  <si>
    <t>soubor</t>
  </si>
  <si>
    <t>Vlastní</t>
  </si>
  <si>
    <t>POL_NEZ</t>
  </si>
  <si>
    <t>0-02</t>
  </si>
  <si>
    <t xml:space="preserve">Plán BOZP </t>
  </si>
  <si>
    <t>0-03</t>
  </si>
  <si>
    <t>Projektová dokumentace k výtahu, potřebné zkoušky a revize k provozu, uvedení výtahu do provozu</t>
  </si>
  <si>
    <t>0-04</t>
  </si>
  <si>
    <t xml:space="preserve">Statický návrh a posouzení </t>
  </si>
  <si>
    <t>317168112R00</t>
  </si>
  <si>
    <t xml:space="preserve">Překlad POROTHERM plochý 11,5/7,1/125 cm </t>
  </si>
  <si>
    <t>kus</t>
  </si>
  <si>
    <t>1.pp-7.np : 8</t>
  </si>
  <si>
    <t>317941123RT2</t>
  </si>
  <si>
    <t>Osazení ocelových válcovaných nosníků  č.14-22 včetně dodávky profilu IPE č.14</t>
  </si>
  <si>
    <t>t</t>
  </si>
  <si>
    <t>7.np : 1,25*12,9*0,001</t>
  </si>
  <si>
    <t>346244381RT2</t>
  </si>
  <si>
    <t>Plentování ocelových nosníků výšky do 20 cm s použitím suché maltové směsi</t>
  </si>
  <si>
    <t>m2</t>
  </si>
  <si>
    <t>7.np : 1,25*0,14*2</t>
  </si>
  <si>
    <t>612425931RT2</t>
  </si>
  <si>
    <t>Omítka vápenná vnitřního ostění - štuková s použitím suché maltové směsi</t>
  </si>
  <si>
    <t>(0,94+2,09*2)*0,45*8</t>
  </si>
  <si>
    <t>6313111</t>
  </si>
  <si>
    <t xml:space="preserve">Doplnění podlahových kcí do 1 m2 </t>
  </si>
  <si>
    <t>8</t>
  </si>
  <si>
    <t>941955001R00</t>
  </si>
  <si>
    <t xml:space="preserve">Lešení lehké pomocné, výška podlahy do 1,2 m </t>
  </si>
  <si>
    <t>1,5*7*8</t>
  </si>
  <si>
    <t>95-01</t>
  </si>
  <si>
    <t xml:space="preserve">Průběžný úklid </t>
  </si>
  <si>
    <t>kpl</t>
  </si>
  <si>
    <t>95-02</t>
  </si>
  <si>
    <t xml:space="preserve">Závěrečný úklid </t>
  </si>
  <si>
    <t>962052314R00</t>
  </si>
  <si>
    <t xml:space="preserve">Bourání pilířů železobetonových </t>
  </si>
  <si>
    <t>m3</t>
  </si>
  <si>
    <t>1.pp : (0,4*0,3+0,3*0,3)*1,0</t>
  </si>
  <si>
    <t>964011211R00</t>
  </si>
  <si>
    <t xml:space="preserve">Vybourání ŽB překladů prefa  dl. 3 m, 50 kg/m </t>
  </si>
  <si>
    <t>1.pp -7.np : 1,2*0,12*0,15*8</t>
  </si>
  <si>
    <t>964051111R00</t>
  </si>
  <si>
    <t xml:space="preserve">Bourání samostatných trámů ŽB průřezu do 0,10 m2 </t>
  </si>
  <si>
    <t>7.np : 1,62*0,18*0,45</t>
  </si>
  <si>
    <t>967031132R00</t>
  </si>
  <si>
    <t xml:space="preserve">Přisekání rovných ostění cihelných na MVC </t>
  </si>
  <si>
    <t>1.pp - 7.np : 2,09*0,12*2*8</t>
  </si>
  <si>
    <t>968071126R00</t>
  </si>
  <si>
    <t xml:space="preserve">Vyvěšení, zavěšení kovových křídel dveří nad 2 m2 </t>
  </si>
  <si>
    <t>1.pp - 6.np : 7</t>
  </si>
  <si>
    <t>968072455R00</t>
  </si>
  <si>
    <t xml:space="preserve">Vybourání kovových dveřních zárubní pl. do 2 m2 </t>
  </si>
  <si>
    <t>1.pp - 6.np : 0,9*2,0*7</t>
  </si>
  <si>
    <t>970251150R00</t>
  </si>
  <si>
    <t xml:space="preserve">Řezání železobetonu hl. řezu 150 mm </t>
  </si>
  <si>
    <t>m</t>
  </si>
  <si>
    <t>7.np : 1,62*2+1,26*2</t>
  </si>
  <si>
    <t>971033531R00</t>
  </si>
  <si>
    <t xml:space="preserve">Vybourání otv. zeď cihel. pl.1 m2, tl.15 cm, MVC </t>
  </si>
  <si>
    <t>1.pp-6.np : (2,09*0,04+0,9*0,09)*7</t>
  </si>
  <si>
    <t>7.np : 0,94*2,09</t>
  </si>
  <si>
    <t>972054691R00</t>
  </si>
  <si>
    <t xml:space="preserve">Vybourání otv. stropy ŽB pl. 4 m2, tl. nad 8 cm </t>
  </si>
  <si>
    <t>7.np : 1,62*1,26*0,145</t>
  </si>
  <si>
    <t>974031664R00</t>
  </si>
  <si>
    <t xml:space="preserve">Vysekání rýh zeď cihelná vtah. nosníků 15 x 15 cm </t>
  </si>
  <si>
    <t>1.pp - 7.np : 1,25*(8+1)</t>
  </si>
  <si>
    <t>974042532R00</t>
  </si>
  <si>
    <t xml:space="preserve">Vysekání rýh betonová, monolitická dlažba 6x6 cm </t>
  </si>
  <si>
    <t>1.pp - 7.np : 0,94*8</t>
  </si>
  <si>
    <t>975021211R00</t>
  </si>
  <si>
    <t xml:space="preserve">Podchycení zdiva pod stropem při tl.zdi do 45 cm </t>
  </si>
  <si>
    <t>7.np : 3,0</t>
  </si>
  <si>
    <t>999281111R00</t>
  </si>
  <si>
    <t xml:space="preserve">Přesun hmot pro opravy a údržbu do výšky 25 m </t>
  </si>
  <si>
    <t>784450020RA0</t>
  </si>
  <si>
    <t xml:space="preserve">Malba ze směsi Remal, penetrace 1x, bílá 2x </t>
  </si>
  <si>
    <t>1.pp : (9,58*2+4,25*2)*2,99</t>
  </si>
  <si>
    <t>1.np : (8,69*2+7,02*2)*2,84</t>
  </si>
  <si>
    <t>2.np - 7.np : (7,35*2+2,8*2)*3,0*6</t>
  </si>
  <si>
    <t>2101</t>
  </si>
  <si>
    <t xml:space="preserve">Elektroinstalace </t>
  </si>
  <si>
    <t>přesunutí el. krabice a skříně el. zařízení</t>
  </si>
  <si>
    <t>zajištění el. přívodu pro výtah</t>
  </si>
  <si>
    <t>3301</t>
  </si>
  <si>
    <t xml:space="preserve">Demontáž původního výtahu a ekologická likvidace </t>
  </si>
  <si>
    <t>3302</t>
  </si>
  <si>
    <t xml:space="preserve">Výtah TOV 320 kg 8/8, výroba, dodávka </t>
  </si>
  <si>
    <t>3303</t>
  </si>
  <si>
    <t xml:space="preserve">Montáž nového osobního výtahu </t>
  </si>
  <si>
    <t>3304</t>
  </si>
  <si>
    <t xml:space="preserve">Lešení pro montáž osobního výtahu </t>
  </si>
  <si>
    <t>3305</t>
  </si>
  <si>
    <t xml:space="preserve">Lehká ocelová konstrukce vč. opláštění v 8.np 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</si>
  <si>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</si>
  <si>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</si>
  <si>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</si>
  <si>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</si>
  <si>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</si>
  <si>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</si>
  <si>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</si>
  <si>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</si>
  <si>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</si>
  <si>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</si>
  <si>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</si>
  <si>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</si>
  <si>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979087113R00</t>
  </si>
  <si>
    <t xml:space="preserve">Nakládání vybouraných hmot na dopravní prostředky </t>
  </si>
  <si>
    <t>979093111R00</t>
  </si>
  <si>
    <t xml:space="preserve">Uložení suti na skládku bez zhutnění </t>
  </si>
  <si>
    <t>979999999R00</t>
  </si>
  <si>
    <t xml:space="preserve">Poplatek za skladku 10 % příměsí </t>
  </si>
  <si>
    <t>VRN0</t>
  </si>
  <si>
    <t>Ztížené výrobní podmínky</t>
  </si>
  <si>
    <t>Soubor</t>
  </si>
  <si>
    <t>VRN1</t>
  </si>
  <si>
    <t>Oborová přirážka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</si>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</sst>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6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9"/>
  <sheetViews>
    <sheetView showGridLines="0" topLeftCell="B1" zoomScaleNormal="100" zoomScaleSheetLayoutView="75" workbookViewId="0">
      <selection activeCell="O1" sqref="O1:P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41</v>
      </c>
      <c r="F5" s="10"/>
      <c r="G5" s="11"/>
      <c r="I5" s="11"/>
    </row>
    <row r="6" spans="1:14" ht="13.5" customHeight="1">
      <c r="B6" s="10"/>
      <c r="C6" s="37"/>
      <c r="D6" s="103" t="s">
        <v>42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20</v>
      </c>
      <c r="C21" s="106"/>
      <c r="D21" s="106"/>
      <c r="E21" s="107"/>
      <c r="F21" s="108"/>
      <c r="G21" s="108"/>
      <c r="H21" s="115" t="s">
        <v>21</v>
      </c>
      <c r="I21" s="116" t="s">
        <v>22</v>
      </c>
      <c r="J21" s="117" t="s">
        <v>23</v>
      </c>
    </row>
    <row r="22" spans="1:16">
      <c r="A22" s="112"/>
      <c r="B22" s="112" t="s">
        <v>43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44</v>
      </c>
      <c r="C23" s="113" t="s">
        <v>45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122"/>
      <c r="B24" s="123" t="s">
        <v>46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47</v>
      </c>
      <c r="C26" s="142"/>
      <c r="D26" s="142"/>
      <c r="E26" s="142"/>
      <c r="F26" s="142"/>
      <c r="G26" s="143"/>
      <c r="H26" s="142"/>
      <c r="I26" s="144"/>
      <c r="J26" s="145" t="s">
        <v>23</v>
      </c>
    </row>
    <row r="27" spans="1:16">
      <c r="A27" s="135"/>
      <c r="B27" s="130" t="s">
        <v>48</v>
      </c>
      <c r="C27" s="130"/>
      <c r="D27" s="130"/>
      <c r="E27" s="130">
        <v>15</v>
      </c>
      <c r="F27" s="130" t="s">
        <v>49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50</v>
      </c>
      <c r="C28" s="46"/>
      <c r="D28" s="46"/>
      <c r="E28" s="46">
        <v>15</v>
      </c>
      <c r="F28" s="46" t="s">
        <v>49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48</v>
      </c>
      <c r="C29" s="46"/>
      <c r="D29" s="46"/>
      <c r="E29" s="46">
        <v>21</v>
      </c>
      <c r="F29" s="46" t="s">
        <v>49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50</v>
      </c>
      <c r="C30" s="39"/>
      <c r="D30" s="39"/>
      <c r="E30" s="39">
        <v>21</v>
      </c>
      <c r="F30" s="39" t="s">
        <v>49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51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52</v>
      </c>
    </row>
    <row r="42" spans="1:10" ht="25.5" customHeight="1">
      <c r="A42" s="153"/>
      <c r="B42" s="154" t="s">
        <v>53</v>
      </c>
      <c r="C42" s="155" t="s">
        <v>54</v>
      </c>
      <c r="D42" s="155"/>
      <c r="E42" s="155"/>
      <c r="F42" s="155"/>
      <c r="G42" s="156"/>
      <c r="H42" s="156"/>
      <c r="I42" s="156"/>
      <c r="J42" s="157" t="s">
        <v>55</v>
      </c>
    </row>
    <row r="43" spans="1:10" ht="25.5" customHeight="1">
      <c r="A43" s="158"/>
      <c r="B43" s="159" t="s">
        <v>56</v>
      </c>
      <c r="C43" s="160" t="s">
        <v>57</v>
      </c>
      <c r="D43" s="160"/>
      <c r="E43" s="160"/>
      <c r="F43" s="161"/>
      <c r="G43" s="162"/>
      <c r="H43" s="162"/>
      <c r="I43" s="162"/>
      <c r="J43" s="163">
        <f>'1 1 Pol'!F8</f>
        <v>0</v>
      </c>
    </row>
    <row r="44" spans="1:10" ht="25.5" customHeight="1">
      <c r="A44" s="158"/>
      <c r="B44" s="158" t="s">
        <v>58</v>
      </c>
      <c r="C44" s="164" t="s">
        <v>59</v>
      </c>
      <c r="D44" s="164"/>
      <c r="E44" s="164"/>
      <c r="F44" s="165"/>
      <c r="G44" s="166"/>
      <c r="H44" s="166"/>
      <c r="I44" s="166"/>
      <c r="J44" s="167">
        <f>'1 1 Pol'!F13</f>
        <v>0</v>
      </c>
    </row>
    <row r="45" spans="1:10" ht="25.5" customHeight="1">
      <c r="A45" s="158"/>
      <c r="B45" s="158" t="s">
        <v>60</v>
      </c>
      <c r="C45" s="164" t="s">
        <v>61</v>
      </c>
      <c r="D45" s="164"/>
      <c r="E45" s="164"/>
      <c r="F45" s="165"/>
      <c r="G45" s="166"/>
      <c r="H45" s="166"/>
      <c r="I45" s="166"/>
      <c r="J45" s="167">
        <f>'1 1 Pol'!F20</f>
        <v>0</v>
      </c>
    </row>
    <row r="46" spans="1:10" ht="25.5" customHeight="1">
      <c r="A46" s="158"/>
      <c r="B46" s="158" t="s">
        <v>62</v>
      </c>
      <c r="C46" s="164" t="s">
        <v>63</v>
      </c>
      <c r="D46" s="164"/>
      <c r="E46" s="164"/>
      <c r="F46" s="165"/>
      <c r="G46" s="166"/>
      <c r="H46" s="166"/>
      <c r="I46" s="166"/>
      <c r="J46" s="167">
        <f>'1 1 Pol'!F23</f>
        <v>0</v>
      </c>
    </row>
    <row r="47" spans="1:10" ht="25.5" customHeight="1">
      <c r="A47" s="158"/>
      <c r="B47" s="158" t="s">
        <v>64</v>
      </c>
      <c r="C47" s="164" t="s">
        <v>65</v>
      </c>
      <c r="D47" s="164"/>
      <c r="E47" s="164"/>
      <c r="F47" s="165"/>
      <c r="G47" s="166"/>
      <c r="H47" s="166"/>
      <c r="I47" s="166"/>
      <c r="J47" s="167">
        <f>'1 1 Pol'!F26</f>
        <v>0</v>
      </c>
    </row>
    <row r="48" spans="1:10" ht="25.5" customHeight="1">
      <c r="A48" s="158"/>
      <c r="B48" s="158" t="s">
        <v>66</v>
      </c>
      <c r="C48" s="164" t="s">
        <v>67</v>
      </c>
      <c r="D48" s="164"/>
      <c r="E48" s="164"/>
      <c r="F48" s="165"/>
      <c r="G48" s="166"/>
      <c r="H48" s="166"/>
      <c r="I48" s="166"/>
      <c r="J48" s="167">
        <f>'1 1 Pol'!F29</f>
        <v>0</v>
      </c>
    </row>
    <row r="49" spans="1:10" ht="25.5" customHeight="1">
      <c r="A49" s="158"/>
      <c r="B49" s="158" t="s">
        <v>68</v>
      </c>
      <c r="C49" s="164" t="s">
        <v>69</v>
      </c>
      <c r="D49" s="164"/>
      <c r="E49" s="164"/>
      <c r="F49" s="165"/>
      <c r="G49" s="166"/>
      <c r="H49" s="166"/>
      <c r="I49" s="166"/>
      <c r="J49" s="167">
        <f>'1 1 Pol'!F32</f>
        <v>0</v>
      </c>
    </row>
    <row r="50" spans="1:10" ht="25.5" customHeight="1">
      <c r="A50" s="158"/>
      <c r="B50" s="158" t="s">
        <v>70</v>
      </c>
      <c r="C50" s="164" t="s">
        <v>71</v>
      </c>
      <c r="D50" s="164"/>
      <c r="E50" s="164"/>
      <c r="F50" s="165"/>
      <c r="G50" s="166"/>
      <c r="H50" s="166"/>
      <c r="I50" s="166"/>
      <c r="J50" s="167">
        <f>'1 1 Pol'!F58</f>
        <v>0</v>
      </c>
    </row>
    <row r="51" spans="1:10" ht="25.5" customHeight="1">
      <c r="A51" s="158"/>
      <c r="B51" s="158" t="s">
        <v>72</v>
      </c>
      <c r="C51" s="164" t="s">
        <v>73</v>
      </c>
      <c r="D51" s="164"/>
      <c r="E51" s="164"/>
      <c r="F51" s="165"/>
      <c r="G51" s="166"/>
      <c r="H51" s="166"/>
      <c r="I51" s="166"/>
      <c r="J51" s="167">
        <f>'1 1 Pol'!F60</f>
        <v>0</v>
      </c>
    </row>
    <row r="52" spans="1:10" ht="25.5" customHeight="1">
      <c r="A52" s="158"/>
      <c r="B52" s="158" t="s">
        <v>74</v>
      </c>
      <c r="C52" s="164" t="s">
        <v>75</v>
      </c>
      <c r="D52" s="164"/>
      <c r="E52" s="164"/>
      <c r="F52" s="165"/>
      <c r="G52" s="166"/>
      <c r="H52" s="166"/>
      <c r="I52" s="166"/>
      <c r="J52" s="167">
        <f>'1 1 Pol'!F65</f>
        <v>0</v>
      </c>
    </row>
    <row r="53" spans="1:10" ht="25.5" customHeight="1">
      <c r="A53" s="158"/>
      <c r="B53" s="158" t="s">
        <v>76</v>
      </c>
      <c r="C53" s="164" t="s">
        <v>77</v>
      </c>
      <c r="D53" s="164"/>
      <c r="E53" s="164"/>
      <c r="F53" s="165"/>
      <c r="G53" s="166"/>
      <c r="H53" s="166"/>
      <c r="I53" s="166"/>
      <c r="J53" s="167">
        <f>'1 1 Pol'!F69</f>
        <v>0</v>
      </c>
    </row>
    <row r="54" spans="1:10" ht="25.5" customHeight="1">
      <c r="A54" s="158"/>
      <c r="B54" s="158" t="s">
        <v>78</v>
      </c>
      <c r="C54" s="164" t="s">
        <v>79</v>
      </c>
      <c r="D54" s="164"/>
      <c r="E54" s="164"/>
      <c r="F54" s="165"/>
      <c r="G54" s="166"/>
      <c r="H54" s="166"/>
      <c r="I54" s="166"/>
      <c r="J54" s="167">
        <f>'1 1 Pol'!F75</f>
        <v>0</v>
      </c>
    </row>
    <row r="55" spans="1:10" ht="25.5" customHeight="1">
      <c r="A55" s="158"/>
      <c r="B55" s="168" t="s">
        <v>80</v>
      </c>
      <c r="C55" s="169" t="s">
        <v>81</v>
      </c>
      <c r="D55" s="169"/>
      <c r="E55" s="169"/>
      <c r="F55" s="170"/>
      <c r="G55" s="171"/>
      <c r="H55" s="171"/>
      <c r="I55" s="171"/>
      <c r="J55" s="172">
        <f>'1 1 Pol'!F85</f>
        <v>0</v>
      </c>
    </row>
    <row r="56" spans="1:10" ht="25.5" customHeight="1">
      <c r="A56" s="173"/>
      <c r="B56" s="174" t="s">
        <v>82</v>
      </c>
      <c r="C56" s="175"/>
      <c r="D56" s="175"/>
      <c r="E56" s="175"/>
      <c r="F56" s="176"/>
      <c r="G56" s="177"/>
      <c r="H56" s="177"/>
      <c r="I56" s="177"/>
      <c r="J56" s="178">
        <f>SUM(J43:J55)</f>
        <v>0</v>
      </c>
    </row>
    <row r="57" spans="1:10">
      <c r="A57" s="109"/>
      <c r="B57" s="109"/>
      <c r="C57" s="109"/>
      <c r="D57" s="109"/>
      <c r="E57" s="109"/>
      <c r="F57" s="109"/>
      <c r="G57" s="110"/>
      <c r="H57" s="109"/>
      <c r="I57" s="110"/>
      <c r="J57" s="111"/>
    </row>
    <row r="58" spans="1:10">
      <c r="A58" s="109"/>
      <c r="B58" s="109"/>
      <c r="C58" s="109"/>
      <c r="D58" s="109"/>
      <c r="E58" s="109"/>
      <c r="F58" s="109"/>
      <c r="G58" s="110"/>
      <c r="H58" s="109"/>
      <c r="I58" s="110"/>
      <c r="J58" s="111"/>
    </row>
    <row r="59" spans="1:10">
      <c r="A59" s="109"/>
      <c r="B59" s="109"/>
      <c r="C59" s="109"/>
      <c r="D59" s="109"/>
      <c r="E59" s="109"/>
      <c r="F59" s="109"/>
      <c r="G59" s="110"/>
      <c r="H59" s="109"/>
      <c r="I59" s="110"/>
      <c r="J59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4">
    <mergeCell ref="C54:I54"/>
    <mergeCell ref="C55:I55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16-01</v>
      </c>
      <c r="C1" s="31" t="str">
        <f>Stavba!NazevStavby</f>
        <v>BD Brno, Orlí 28</v>
      </c>
      <c r="D1" s="31"/>
      <c r="E1" s="31"/>
      <c r="F1" s="31"/>
      <c r="G1" s="24"/>
      <c r="H1" s="33"/>
    </row>
    <row r="2" spans="1:8" ht="13.5" thickBot="1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/>
    <row r="4" spans="1:8" ht="18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25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27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29</v>
      </c>
      <c r="B1" s="95"/>
      <c r="C1" s="96"/>
      <c r="D1" s="95"/>
      <c r="E1" s="95"/>
      <c r="F1" s="95"/>
      <c r="G1" s="95"/>
    </row>
    <row r="2" spans="1:7" ht="13.5" thickTop="1">
      <c r="A2" s="55" t="s">
        <v>30</v>
      </c>
      <c r="B2" s="56"/>
      <c r="C2" s="97"/>
      <c r="D2" s="97"/>
      <c r="E2" s="97"/>
      <c r="F2" s="97"/>
      <c r="G2" s="98"/>
    </row>
    <row r="3" spans="1:7">
      <c r="A3" s="57" t="s">
        <v>31</v>
      </c>
      <c r="B3" s="58"/>
      <c r="C3" s="99"/>
      <c r="D3" s="99"/>
      <c r="E3" s="99"/>
      <c r="F3" s="99"/>
      <c r="G3" s="100"/>
    </row>
    <row r="4" spans="1:7" ht="13.5" thickBot="1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16-01</v>
      </c>
      <c r="C1" s="31" t="str">
        <f>Stavba!NazevStavby</f>
        <v>BD Brno, Orlí 28</v>
      </c>
      <c r="D1" s="31"/>
      <c r="E1" s="31"/>
      <c r="F1" s="31"/>
      <c r="G1" s="24"/>
      <c r="H1" s="33"/>
    </row>
    <row r="2" spans="1:15" ht="13.5" customHeight="1" thickBot="1">
      <c r="A2" s="25" t="s">
        <v>28</v>
      </c>
      <c r="B2" s="179" t="s">
        <v>44</v>
      </c>
      <c r="C2" s="180" t="s">
        <v>45</v>
      </c>
      <c r="D2" s="92"/>
      <c r="E2" s="92"/>
      <c r="F2" s="92"/>
      <c r="G2" s="26" t="s">
        <v>15</v>
      </c>
      <c r="H2" s="34" t="s">
        <v>16</v>
      </c>
      <c r="O2" s="8" t="s">
        <v>83</v>
      </c>
    </row>
    <row r="3" spans="1:15" ht="13.5" customHeight="1" thickTop="1">
      <c r="H3" s="35"/>
    </row>
    <row r="4" spans="1:15" ht="18" customHeight="1">
      <c r="A4" s="91" t="s">
        <v>17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25</v>
      </c>
      <c r="B6" s="29" t="str">
        <f>B2</f>
        <v>1</v>
      </c>
      <c r="H6" s="35"/>
    </row>
    <row r="7" spans="1:15" ht="15.75" customHeight="1">
      <c r="B7" s="93" t="str">
        <f>C2</f>
        <v>Modernizace výtahu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84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85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86</v>
      </c>
      <c r="B17" s="192"/>
      <c r="C17" s="193"/>
      <c r="D17" s="193"/>
      <c r="E17" s="193"/>
      <c r="F17" s="193"/>
      <c r="G17" s="194"/>
      <c r="H17" s="195" t="s">
        <v>87</v>
      </c>
      <c r="I17" s="32"/>
      <c r="J17" s="32"/>
    </row>
    <row r="18" spans="1:55" ht="12.75" customHeight="1">
      <c r="A18" s="189" t="s">
        <v>44</v>
      </c>
      <c r="B18" s="187" t="s">
        <v>45</v>
      </c>
      <c r="C18" s="186"/>
      <c r="D18" s="186"/>
      <c r="E18" s="186"/>
      <c r="F18" s="186"/>
      <c r="G18" s="188"/>
      <c r="H18" s="190">
        <f>'1 1 Pol'!G95</f>
        <v>0</v>
      </c>
      <c r="I18" s="32"/>
      <c r="J18" s="32"/>
      <c r="O18">
        <f>'1 1 Pol'!AN96</f>
        <v>0</v>
      </c>
      <c r="P18">
        <f>'1 1 Pol'!AO96</f>
        <v>0</v>
      </c>
    </row>
    <row r="19" spans="1:55" ht="12.75" customHeight="1" thickBot="1">
      <c r="A19" s="196"/>
      <c r="B19" s="197" t="s">
        <v>88</v>
      </c>
      <c r="C19" s="198"/>
      <c r="D19" s="199" t="str">
        <f>B2</f>
        <v>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47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48</v>
      </c>
      <c r="B22" s="203"/>
      <c r="C22" s="203"/>
      <c r="D22" s="203">
        <v>15</v>
      </c>
      <c r="E22" s="204" t="s">
        <v>49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50</v>
      </c>
      <c r="B23" s="184"/>
      <c r="C23" s="184"/>
      <c r="D23" s="184">
        <v>15</v>
      </c>
      <c r="E23" s="205" t="s">
        <v>49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48</v>
      </c>
      <c r="B24" s="184"/>
      <c r="C24" s="184"/>
      <c r="D24" s="184">
        <v>21</v>
      </c>
      <c r="E24" s="205" t="s">
        <v>49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50</v>
      </c>
      <c r="B25" s="185"/>
      <c r="C25" s="185"/>
      <c r="D25" s="185">
        <v>21</v>
      </c>
      <c r="E25" s="206" t="s">
        <v>49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89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232</v>
      </c>
      <c r="B28" s="182"/>
      <c r="C28" s="182"/>
      <c r="D28" s="248" t="s">
        <v>44</v>
      </c>
      <c r="E28" s="313" t="s">
        <v>45</v>
      </c>
      <c r="F28" s="313"/>
      <c r="G28" s="313"/>
      <c r="H28" s="313"/>
      <c r="I28" s="32"/>
      <c r="J28" s="32"/>
      <c r="BC28" s="312" t="str">
        <f>E28</f>
        <v>Modernizace výtahu</v>
      </c>
    </row>
    <row r="29" spans="1:55" ht="12.75" customHeight="1">
      <c r="A29" s="191" t="s">
        <v>233</v>
      </c>
      <c r="B29" s="192"/>
      <c r="C29" s="193"/>
      <c r="D29" s="193"/>
      <c r="E29" s="193"/>
      <c r="F29" s="193"/>
      <c r="G29" s="194"/>
      <c r="H29" s="195" t="s">
        <v>87</v>
      </c>
      <c r="I29" s="32"/>
      <c r="J29" s="32"/>
    </row>
    <row r="30" spans="1:55" ht="12.75" customHeight="1">
      <c r="A30" s="189" t="s">
        <v>56</v>
      </c>
      <c r="B30" s="187" t="s">
        <v>57</v>
      </c>
      <c r="C30" s="186"/>
      <c r="D30" s="186"/>
      <c r="E30" s="186"/>
      <c r="F30" s="186"/>
      <c r="G30" s="188"/>
      <c r="H30" s="314">
        <f>'1 1 Pol'!F8</f>
        <v>0</v>
      </c>
      <c r="I30" s="32"/>
      <c r="J30" s="32"/>
    </row>
    <row r="31" spans="1:55" ht="12.75" customHeight="1">
      <c r="A31" s="189" t="s">
        <v>58</v>
      </c>
      <c r="B31" s="187" t="s">
        <v>59</v>
      </c>
      <c r="C31" s="186"/>
      <c r="D31" s="186"/>
      <c r="E31" s="186"/>
      <c r="F31" s="186"/>
      <c r="G31" s="188"/>
      <c r="H31" s="314">
        <f>'1 1 Pol'!F13</f>
        <v>0</v>
      </c>
      <c r="I31" s="32"/>
      <c r="J31" s="32"/>
    </row>
    <row r="32" spans="1:55" ht="12.75" customHeight="1">
      <c r="A32" s="189" t="s">
        <v>60</v>
      </c>
      <c r="B32" s="187" t="s">
        <v>61</v>
      </c>
      <c r="C32" s="186"/>
      <c r="D32" s="186"/>
      <c r="E32" s="186"/>
      <c r="F32" s="186"/>
      <c r="G32" s="188"/>
      <c r="H32" s="314">
        <f>'1 1 Pol'!F20</f>
        <v>0</v>
      </c>
      <c r="I32" s="32"/>
      <c r="J32" s="32"/>
    </row>
    <row r="33" spans="1:10" ht="12.75" customHeight="1">
      <c r="A33" s="189" t="s">
        <v>62</v>
      </c>
      <c r="B33" s="187" t="s">
        <v>63</v>
      </c>
      <c r="C33" s="186"/>
      <c r="D33" s="186"/>
      <c r="E33" s="186"/>
      <c r="F33" s="186"/>
      <c r="G33" s="188"/>
      <c r="H33" s="314">
        <f>'1 1 Pol'!F23</f>
        <v>0</v>
      </c>
      <c r="I33" s="32"/>
      <c r="J33" s="32"/>
    </row>
    <row r="34" spans="1:10" ht="12.75" customHeight="1">
      <c r="A34" s="189" t="s">
        <v>64</v>
      </c>
      <c r="B34" s="187" t="s">
        <v>65</v>
      </c>
      <c r="C34" s="186"/>
      <c r="D34" s="186"/>
      <c r="E34" s="186"/>
      <c r="F34" s="186"/>
      <c r="G34" s="188"/>
      <c r="H34" s="314">
        <f>'1 1 Pol'!F26</f>
        <v>0</v>
      </c>
      <c r="I34" s="32"/>
      <c r="J34" s="32"/>
    </row>
    <row r="35" spans="1:10" ht="12.75" customHeight="1">
      <c r="A35" s="189" t="s">
        <v>66</v>
      </c>
      <c r="B35" s="187" t="s">
        <v>67</v>
      </c>
      <c r="C35" s="186"/>
      <c r="D35" s="186"/>
      <c r="E35" s="186"/>
      <c r="F35" s="186"/>
      <c r="G35" s="188"/>
      <c r="H35" s="314">
        <f>'1 1 Pol'!F29</f>
        <v>0</v>
      </c>
      <c r="I35" s="32"/>
      <c r="J35" s="32"/>
    </row>
    <row r="36" spans="1:10" ht="12.75" customHeight="1">
      <c r="A36" s="189" t="s">
        <v>68</v>
      </c>
      <c r="B36" s="187" t="s">
        <v>69</v>
      </c>
      <c r="C36" s="186"/>
      <c r="D36" s="186"/>
      <c r="E36" s="186"/>
      <c r="F36" s="186"/>
      <c r="G36" s="188"/>
      <c r="H36" s="314">
        <f>'1 1 Pol'!F32</f>
        <v>0</v>
      </c>
      <c r="I36" s="32"/>
      <c r="J36" s="32"/>
    </row>
    <row r="37" spans="1:10" ht="12.75" customHeight="1">
      <c r="A37" s="189" t="s">
        <v>70</v>
      </c>
      <c r="B37" s="187" t="s">
        <v>71</v>
      </c>
      <c r="C37" s="186"/>
      <c r="D37" s="186"/>
      <c r="E37" s="186"/>
      <c r="F37" s="186"/>
      <c r="G37" s="188"/>
      <c r="H37" s="314">
        <f>'1 1 Pol'!F58</f>
        <v>0</v>
      </c>
      <c r="I37" s="32"/>
      <c r="J37" s="32"/>
    </row>
    <row r="38" spans="1:10" ht="12.75" customHeight="1">
      <c r="A38" s="189" t="s">
        <v>72</v>
      </c>
      <c r="B38" s="187" t="s">
        <v>73</v>
      </c>
      <c r="C38" s="186"/>
      <c r="D38" s="186"/>
      <c r="E38" s="186"/>
      <c r="F38" s="186"/>
      <c r="G38" s="188"/>
      <c r="H38" s="314">
        <f>'1 1 Pol'!F60</f>
        <v>0</v>
      </c>
      <c r="I38" s="32"/>
      <c r="J38" s="32"/>
    </row>
    <row r="39" spans="1:10" ht="12.75" customHeight="1">
      <c r="A39" s="189" t="s">
        <v>74</v>
      </c>
      <c r="B39" s="187" t="s">
        <v>75</v>
      </c>
      <c r="C39" s="186"/>
      <c r="D39" s="186"/>
      <c r="E39" s="186"/>
      <c r="F39" s="186"/>
      <c r="G39" s="188"/>
      <c r="H39" s="314">
        <f>'1 1 Pol'!F65</f>
        <v>0</v>
      </c>
      <c r="I39" s="32"/>
      <c r="J39" s="32"/>
    </row>
    <row r="40" spans="1:10" ht="12.75" customHeight="1">
      <c r="A40" s="189" t="s">
        <v>76</v>
      </c>
      <c r="B40" s="187" t="s">
        <v>77</v>
      </c>
      <c r="C40" s="186"/>
      <c r="D40" s="186"/>
      <c r="E40" s="186"/>
      <c r="F40" s="186"/>
      <c r="G40" s="188"/>
      <c r="H40" s="314">
        <f>'1 1 Pol'!F69</f>
        <v>0</v>
      </c>
      <c r="I40" s="32"/>
      <c r="J40" s="32"/>
    </row>
    <row r="41" spans="1:10" ht="12.75" customHeight="1">
      <c r="A41" s="189" t="s">
        <v>78</v>
      </c>
      <c r="B41" s="187" t="s">
        <v>79</v>
      </c>
      <c r="C41" s="186"/>
      <c r="D41" s="186"/>
      <c r="E41" s="186"/>
      <c r="F41" s="186"/>
      <c r="G41" s="188"/>
      <c r="H41" s="314">
        <f>'1 1 Pol'!F75</f>
        <v>0</v>
      </c>
      <c r="I41" s="32"/>
      <c r="J41" s="32"/>
    </row>
    <row r="42" spans="1:10" ht="12.75" customHeight="1">
      <c r="A42" s="189" t="s">
        <v>80</v>
      </c>
      <c r="B42" s="187" t="s">
        <v>81</v>
      </c>
      <c r="C42" s="186"/>
      <c r="D42" s="186"/>
      <c r="E42" s="186"/>
      <c r="F42" s="186"/>
      <c r="G42" s="188"/>
      <c r="H42" s="314">
        <f>'1 1 Pol'!F85</f>
        <v>0</v>
      </c>
      <c r="I42" s="32"/>
      <c r="J42" s="32"/>
    </row>
    <row r="43" spans="1:10" ht="12.75" customHeight="1" thickBot="1">
      <c r="A43" s="196"/>
      <c r="B43" s="197" t="s">
        <v>234</v>
      </c>
      <c r="C43" s="198"/>
      <c r="D43" s="199" t="str">
        <f>D28</f>
        <v>1</v>
      </c>
      <c r="E43" s="198"/>
      <c r="F43" s="198"/>
      <c r="G43" s="200"/>
      <c r="H43" s="315">
        <f>SUM(H30:H42)</f>
        <v>0</v>
      </c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22" t="s">
        <v>90</v>
      </c>
      <c r="B1" s="222"/>
      <c r="C1" s="250"/>
      <c r="D1" s="222"/>
      <c r="E1" s="222"/>
      <c r="F1" s="222"/>
      <c r="G1" s="222"/>
      <c r="AC1" t="s">
        <v>93</v>
      </c>
    </row>
    <row r="2" spans="1:60" ht="13.5" thickTop="1">
      <c r="A2" s="228" t="s">
        <v>30</v>
      </c>
      <c r="B2" s="232" t="s">
        <v>41</v>
      </c>
      <c r="C2" s="251" t="s">
        <v>42</v>
      </c>
      <c r="D2" s="230"/>
      <c r="E2" s="229"/>
      <c r="F2" s="229"/>
      <c r="G2" s="231"/>
    </row>
    <row r="3" spans="1:60">
      <c r="A3" s="226" t="s">
        <v>31</v>
      </c>
      <c r="B3" s="233" t="s">
        <v>44</v>
      </c>
      <c r="C3" s="252" t="s">
        <v>45</v>
      </c>
      <c r="D3" s="225"/>
      <c r="E3" s="224"/>
      <c r="F3" s="224"/>
      <c r="G3" s="227"/>
      <c r="AC3" s="8" t="s">
        <v>83</v>
      </c>
    </row>
    <row r="4" spans="1:60" ht="13.5" thickBot="1">
      <c r="A4" s="234" t="s">
        <v>32</v>
      </c>
      <c r="B4" s="235" t="s">
        <v>44</v>
      </c>
      <c r="C4" s="253" t="s">
        <v>45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33</v>
      </c>
      <c r="B6" s="242" t="s">
        <v>34</v>
      </c>
      <c r="C6" s="255" t="s">
        <v>35</v>
      </c>
      <c r="D6" s="241" t="s">
        <v>36</v>
      </c>
      <c r="E6" s="240" t="s">
        <v>37</v>
      </c>
      <c r="F6" s="243" t="s">
        <v>38</v>
      </c>
      <c r="G6" s="239" t="s">
        <v>39</v>
      </c>
      <c r="H6" s="294" t="s">
        <v>91</v>
      </c>
      <c r="I6" s="256" t="s">
        <v>92</v>
      </c>
      <c r="J6" s="54"/>
    </row>
    <row r="7" spans="1:60">
      <c r="A7" s="295"/>
      <c r="B7" s="296" t="s">
        <v>94</v>
      </c>
      <c r="C7" s="297" t="s">
        <v>95</v>
      </c>
      <c r="D7" s="298"/>
      <c r="E7" s="299"/>
      <c r="F7" s="300"/>
      <c r="G7" s="300"/>
      <c r="H7" s="301"/>
      <c r="I7" s="302"/>
    </row>
    <row r="8" spans="1:60">
      <c r="A8" s="289" t="s">
        <v>96</v>
      </c>
      <c r="B8" s="257" t="s">
        <v>56</v>
      </c>
      <c r="C8" s="279" t="s">
        <v>57</v>
      </c>
      <c r="D8" s="260"/>
      <c r="E8" s="264"/>
      <c r="F8" s="268">
        <f>SUM(G9:G12)</f>
        <v>0</v>
      </c>
      <c r="G8" s="269"/>
      <c r="H8" s="270"/>
      <c r="I8" s="292"/>
      <c r="AE8" t="s">
        <v>97</v>
      </c>
    </row>
    <row r="9" spans="1:60" outlineLevel="1">
      <c r="A9" s="290">
        <v>1</v>
      </c>
      <c r="B9" s="258" t="s">
        <v>98</v>
      </c>
      <c r="C9" s="280" t="s">
        <v>99</v>
      </c>
      <c r="D9" s="261" t="s">
        <v>100</v>
      </c>
      <c r="E9" s="265">
        <v>1</v>
      </c>
      <c r="F9" s="271"/>
      <c r="G9" s="272">
        <f>ROUND(E9*F9,2)</f>
        <v>0</v>
      </c>
      <c r="H9" s="273"/>
      <c r="I9" s="293" t="s">
        <v>101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102</v>
      </c>
      <c r="AF9" s="244"/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90">
        <v>2</v>
      </c>
      <c r="B10" s="258" t="s">
        <v>103</v>
      </c>
      <c r="C10" s="280" t="s">
        <v>104</v>
      </c>
      <c r="D10" s="261" t="s">
        <v>100</v>
      </c>
      <c r="E10" s="265">
        <v>1</v>
      </c>
      <c r="F10" s="271"/>
      <c r="G10" s="272">
        <f>ROUND(E10*F10,2)</f>
        <v>0</v>
      </c>
      <c r="H10" s="273"/>
      <c r="I10" s="293" t="s">
        <v>101</v>
      </c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102</v>
      </c>
      <c r="AF10" s="244"/>
      <c r="AG10" s="244"/>
      <c r="AH10" s="244"/>
      <c r="AI10" s="244"/>
      <c r="AJ10" s="244"/>
      <c r="AK10" s="244"/>
      <c r="AL10" s="244"/>
      <c r="AM10" s="244">
        <v>15</v>
      </c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ht="22.5" outlineLevel="1">
      <c r="A11" s="290">
        <v>3</v>
      </c>
      <c r="B11" s="258" t="s">
        <v>105</v>
      </c>
      <c r="C11" s="280" t="s">
        <v>106</v>
      </c>
      <c r="D11" s="261" t="s">
        <v>100</v>
      </c>
      <c r="E11" s="265">
        <v>1</v>
      </c>
      <c r="F11" s="271"/>
      <c r="G11" s="272">
        <f>ROUND(E11*F11,2)</f>
        <v>0</v>
      </c>
      <c r="H11" s="273"/>
      <c r="I11" s="293" t="s">
        <v>101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102</v>
      </c>
      <c r="AF11" s="244"/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90">
        <v>4</v>
      </c>
      <c r="B12" s="258" t="s">
        <v>107</v>
      </c>
      <c r="C12" s="280" t="s">
        <v>108</v>
      </c>
      <c r="D12" s="261" t="s">
        <v>100</v>
      </c>
      <c r="E12" s="265">
        <v>1</v>
      </c>
      <c r="F12" s="271"/>
      <c r="G12" s="272">
        <f>ROUND(E12*F12,2)</f>
        <v>0</v>
      </c>
      <c r="H12" s="273"/>
      <c r="I12" s="293" t="s">
        <v>101</v>
      </c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 t="s">
        <v>102</v>
      </c>
      <c r="AF12" s="244"/>
      <c r="AG12" s="244"/>
      <c r="AH12" s="244"/>
      <c r="AI12" s="244"/>
      <c r="AJ12" s="244"/>
      <c r="AK12" s="244"/>
      <c r="AL12" s="244"/>
      <c r="AM12" s="244">
        <v>15</v>
      </c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>
      <c r="A13" s="289" t="s">
        <v>96</v>
      </c>
      <c r="B13" s="257" t="s">
        <v>58</v>
      </c>
      <c r="C13" s="279" t="s">
        <v>59</v>
      </c>
      <c r="D13" s="260"/>
      <c r="E13" s="264"/>
      <c r="F13" s="274">
        <f>SUM(G14:G19)</f>
        <v>0</v>
      </c>
      <c r="G13" s="275"/>
      <c r="H13" s="270"/>
      <c r="I13" s="292"/>
      <c r="AE13" t="s">
        <v>97</v>
      </c>
    </row>
    <row r="14" spans="1:60" outlineLevel="1">
      <c r="A14" s="290">
        <v>5</v>
      </c>
      <c r="B14" s="258" t="s">
        <v>109</v>
      </c>
      <c r="C14" s="280" t="s">
        <v>110</v>
      </c>
      <c r="D14" s="261" t="s">
        <v>111</v>
      </c>
      <c r="E14" s="265">
        <v>8</v>
      </c>
      <c r="F14" s="271"/>
      <c r="G14" s="272">
        <f>ROUND(E14*F14,2)</f>
        <v>0</v>
      </c>
      <c r="H14" s="273"/>
      <c r="I14" s="293" t="s">
        <v>101</v>
      </c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102</v>
      </c>
      <c r="AF14" s="244"/>
      <c r="AG14" s="244"/>
      <c r="AH14" s="244"/>
      <c r="AI14" s="244"/>
      <c r="AJ14" s="244"/>
      <c r="AK14" s="244"/>
      <c r="AL14" s="244"/>
      <c r="AM14" s="244">
        <v>15</v>
      </c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291"/>
      <c r="B15" s="259"/>
      <c r="C15" s="281" t="s">
        <v>112</v>
      </c>
      <c r="D15" s="262"/>
      <c r="E15" s="266">
        <v>8</v>
      </c>
      <c r="F15" s="272"/>
      <c r="G15" s="272"/>
      <c r="H15" s="273"/>
      <c r="I15" s="293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0">
        <v>6</v>
      </c>
      <c r="B16" s="258" t="s">
        <v>113</v>
      </c>
      <c r="C16" s="280" t="s">
        <v>114</v>
      </c>
      <c r="D16" s="261" t="s">
        <v>115</v>
      </c>
      <c r="E16" s="265">
        <v>1.61E-2</v>
      </c>
      <c r="F16" s="271"/>
      <c r="G16" s="272">
        <f>ROUND(E16*F16,2)</f>
        <v>0</v>
      </c>
      <c r="H16" s="273"/>
      <c r="I16" s="293" t="s">
        <v>101</v>
      </c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 t="s">
        <v>102</v>
      </c>
      <c r="AF16" s="244"/>
      <c r="AG16" s="244"/>
      <c r="AH16" s="244"/>
      <c r="AI16" s="244"/>
      <c r="AJ16" s="244"/>
      <c r="AK16" s="244"/>
      <c r="AL16" s="244"/>
      <c r="AM16" s="244">
        <v>15</v>
      </c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>
      <c r="A17" s="291"/>
      <c r="B17" s="259"/>
      <c r="C17" s="281" t="s">
        <v>116</v>
      </c>
      <c r="D17" s="262"/>
      <c r="E17" s="266">
        <v>0.02</v>
      </c>
      <c r="F17" s="272"/>
      <c r="G17" s="272"/>
      <c r="H17" s="273"/>
      <c r="I17" s="293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0">
        <v>7</v>
      </c>
      <c r="B18" s="258" t="s">
        <v>117</v>
      </c>
      <c r="C18" s="280" t="s">
        <v>118</v>
      </c>
      <c r="D18" s="261" t="s">
        <v>119</v>
      </c>
      <c r="E18" s="265">
        <v>0.35</v>
      </c>
      <c r="F18" s="271"/>
      <c r="G18" s="272">
        <f>ROUND(E18*F18,2)</f>
        <v>0</v>
      </c>
      <c r="H18" s="273"/>
      <c r="I18" s="293" t="s">
        <v>101</v>
      </c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 t="s">
        <v>102</v>
      </c>
      <c r="AF18" s="244"/>
      <c r="AG18" s="244"/>
      <c r="AH18" s="244"/>
      <c r="AI18" s="244"/>
      <c r="AJ18" s="244"/>
      <c r="AK18" s="244"/>
      <c r="AL18" s="244"/>
      <c r="AM18" s="244">
        <v>15</v>
      </c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91"/>
      <c r="B19" s="259"/>
      <c r="C19" s="281" t="s">
        <v>120</v>
      </c>
      <c r="D19" s="262"/>
      <c r="E19" s="266">
        <v>0.35</v>
      </c>
      <c r="F19" s="272"/>
      <c r="G19" s="272"/>
      <c r="H19" s="273"/>
      <c r="I19" s="293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>
      <c r="A20" s="289" t="s">
        <v>96</v>
      </c>
      <c r="B20" s="257" t="s">
        <v>60</v>
      </c>
      <c r="C20" s="279" t="s">
        <v>61</v>
      </c>
      <c r="D20" s="260"/>
      <c r="E20" s="264"/>
      <c r="F20" s="274">
        <f>SUM(G21:G22)</f>
        <v>0</v>
      </c>
      <c r="G20" s="275"/>
      <c r="H20" s="270"/>
      <c r="I20" s="292"/>
      <c r="AE20" t="s">
        <v>97</v>
      </c>
    </row>
    <row r="21" spans="1:60" outlineLevel="1">
      <c r="A21" s="290">
        <v>8</v>
      </c>
      <c r="B21" s="258" t="s">
        <v>121</v>
      </c>
      <c r="C21" s="280" t="s">
        <v>122</v>
      </c>
      <c r="D21" s="261" t="s">
        <v>119</v>
      </c>
      <c r="E21" s="265">
        <v>18.431999999999999</v>
      </c>
      <c r="F21" s="271"/>
      <c r="G21" s="272">
        <f>ROUND(E21*F21,2)</f>
        <v>0</v>
      </c>
      <c r="H21" s="273"/>
      <c r="I21" s="293" t="s">
        <v>101</v>
      </c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102</v>
      </c>
      <c r="AF21" s="244"/>
      <c r="AG21" s="244"/>
      <c r="AH21" s="244"/>
      <c r="AI21" s="244"/>
      <c r="AJ21" s="244"/>
      <c r="AK21" s="244"/>
      <c r="AL21" s="244"/>
      <c r="AM21" s="244">
        <v>15</v>
      </c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91"/>
      <c r="B22" s="259"/>
      <c r="C22" s="281" t="s">
        <v>123</v>
      </c>
      <c r="D22" s="262"/>
      <c r="E22" s="266">
        <v>18.43</v>
      </c>
      <c r="F22" s="272"/>
      <c r="G22" s="272"/>
      <c r="H22" s="273"/>
      <c r="I22" s="293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>
      <c r="A23" s="289" t="s">
        <v>96</v>
      </c>
      <c r="B23" s="257" t="s">
        <v>62</v>
      </c>
      <c r="C23" s="279" t="s">
        <v>63</v>
      </c>
      <c r="D23" s="260"/>
      <c r="E23" s="264"/>
      <c r="F23" s="274">
        <f>SUM(G24:G25)</f>
        <v>0</v>
      </c>
      <c r="G23" s="275"/>
      <c r="H23" s="270"/>
      <c r="I23" s="292"/>
      <c r="AE23" t="s">
        <v>97</v>
      </c>
    </row>
    <row r="24" spans="1:60" outlineLevel="1">
      <c r="A24" s="290">
        <v>9</v>
      </c>
      <c r="B24" s="258" t="s">
        <v>124</v>
      </c>
      <c r="C24" s="280" t="s">
        <v>125</v>
      </c>
      <c r="D24" s="261" t="s">
        <v>111</v>
      </c>
      <c r="E24" s="265">
        <v>8</v>
      </c>
      <c r="F24" s="271"/>
      <c r="G24" s="272">
        <f>ROUND(E24*F24,2)</f>
        <v>0</v>
      </c>
      <c r="H24" s="273"/>
      <c r="I24" s="293" t="s">
        <v>101</v>
      </c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102</v>
      </c>
      <c r="AF24" s="244"/>
      <c r="AG24" s="244"/>
      <c r="AH24" s="244"/>
      <c r="AI24" s="244"/>
      <c r="AJ24" s="244"/>
      <c r="AK24" s="244"/>
      <c r="AL24" s="244"/>
      <c r="AM24" s="244">
        <v>15</v>
      </c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>
      <c r="A25" s="291"/>
      <c r="B25" s="259"/>
      <c r="C25" s="281" t="s">
        <v>126</v>
      </c>
      <c r="D25" s="262"/>
      <c r="E25" s="266">
        <v>8</v>
      </c>
      <c r="F25" s="272"/>
      <c r="G25" s="272"/>
      <c r="H25" s="273"/>
      <c r="I25" s="293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>
      <c r="A26" s="289" t="s">
        <v>96</v>
      </c>
      <c r="B26" s="257" t="s">
        <v>64</v>
      </c>
      <c r="C26" s="279" t="s">
        <v>65</v>
      </c>
      <c r="D26" s="260"/>
      <c r="E26" s="264"/>
      <c r="F26" s="274">
        <f>SUM(G27:G28)</f>
        <v>0</v>
      </c>
      <c r="G26" s="275"/>
      <c r="H26" s="270"/>
      <c r="I26" s="292"/>
      <c r="AE26" t="s">
        <v>97</v>
      </c>
    </row>
    <row r="27" spans="1:60" outlineLevel="1">
      <c r="A27" s="290">
        <v>10</v>
      </c>
      <c r="B27" s="258" t="s">
        <v>127</v>
      </c>
      <c r="C27" s="280" t="s">
        <v>128</v>
      </c>
      <c r="D27" s="261" t="s">
        <v>119</v>
      </c>
      <c r="E27" s="265">
        <v>84</v>
      </c>
      <c r="F27" s="271"/>
      <c r="G27" s="272">
        <f>ROUND(E27*F27,2)</f>
        <v>0</v>
      </c>
      <c r="H27" s="273"/>
      <c r="I27" s="293" t="s">
        <v>101</v>
      </c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102</v>
      </c>
      <c r="AF27" s="244"/>
      <c r="AG27" s="244"/>
      <c r="AH27" s="244"/>
      <c r="AI27" s="244"/>
      <c r="AJ27" s="244"/>
      <c r="AK27" s="244"/>
      <c r="AL27" s="244"/>
      <c r="AM27" s="244">
        <v>15</v>
      </c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91"/>
      <c r="B28" s="259"/>
      <c r="C28" s="281" t="s">
        <v>129</v>
      </c>
      <c r="D28" s="262"/>
      <c r="E28" s="266">
        <v>84</v>
      </c>
      <c r="F28" s="272"/>
      <c r="G28" s="272"/>
      <c r="H28" s="273"/>
      <c r="I28" s="293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>
      <c r="A29" s="289" t="s">
        <v>96</v>
      </c>
      <c r="B29" s="257" t="s">
        <v>66</v>
      </c>
      <c r="C29" s="279" t="s">
        <v>67</v>
      </c>
      <c r="D29" s="260"/>
      <c r="E29" s="264"/>
      <c r="F29" s="274">
        <f>SUM(G30:G31)</f>
        <v>0</v>
      </c>
      <c r="G29" s="275"/>
      <c r="H29" s="270"/>
      <c r="I29" s="292"/>
      <c r="AE29" t="s">
        <v>97</v>
      </c>
    </row>
    <row r="30" spans="1:60" outlineLevel="1">
      <c r="A30" s="290">
        <v>11</v>
      </c>
      <c r="B30" s="258" t="s">
        <v>130</v>
      </c>
      <c r="C30" s="280" t="s">
        <v>131</v>
      </c>
      <c r="D30" s="261" t="s">
        <v>132</v>
      </c>
      <c r="E30" s="265">
        <v>1</v>
      </c>
      <c r="F30" s="271"/>
      <c r="G30" s="272">
        <f>ROUND(E30*F30,2)</f>
        <v>0</v>
      </c>
      <c r="H30" s="273"/>
      <c r="I30" s="293" t="s">
        <v>101</v>
      </c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 t="s">
        <v>102</v>
      </c>
      <c r="AF30" s="244"/>
      <c r="AG30" s="244"/>
      <c r="AH30" s="244"/>
      <c r="AI30" s="244"/>
      <c r="AJ30" s="244"/>
      <c r="AK30" s="244"/>
      <c r="AL30" s="244"/>
      <c r="AM30" s="244">
        <v>15</v>
      </c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>
      <c r="A31" s="290">
        <v>12</v>
      </c>
      <c r="B31" s="258" t="s">
        <v>133</v>
      </c>
      <c r="C31" s="280" t="s">
        <v>134</v>
      </c>
      <c r="D31" s="261" t="s">
        <v>132</v>
      </c>
      <c r="E31" s="265">
        <v>1</v>
      </c>
      <c r="F31" s="271"/>
      <c r="G31" s="272">
        <f>ROUND(E31*F31,2)</f>
        <v>0</v>
      </c>
      <c r="H31" s="273"/>
      <c r="I31" s="293" t="s">
        <v>101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102</v>
      </c>
      <c r="AF31" s="244"/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>
      <c r="A32" s="289" t="s">
        <v>96</v>
      </c>
      <c r="B32" s="257" t="s">
        <v>68</v>
      </c>
      <c r="C32" s="279" t="s">
        <v>69</v>
      </c>
      <c r="D32" s="260"/>
      <c r="E32" s="264"/>
      <c r="F32" s="274">
        <f>SUM(G33:G57)</f>
        <v>0</v>
      </c>
      <c r="G32" s="275"/>
      <c r="H32" s="270"/>
      <c r="I32" s="292"/>
      <c r="AE32" t="s">
        <v>97</v>
      </c>
    </row>
    <row r="33" spans="1:60" outlineLevel="1">
      <c r="A33" s="290">
        <v>13</v>
      </c>
      <c r="B33" s="258" t="s">
        <v>135</v>
      </c>
      <c r="C33" s="280" t="s">
        <v>136</v>
      </c>
      <c r="D33" s="261" t="s">
        <v>137</v>
      </c>
      <c r="E33" s="265">
        <v>0.21</v>
      </c>
      <c r="F33" s="271"/>
      <c r="G33" s="272">
        <f>ROUND(E33*F33,2)</f>
        <v>0</v>
      </c>
      <c r="H33" s="273"/>
      <c r="I33" s="293" t="s">
        <v>101</v>
      </c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102</v>
      </c>
      <c r="AF33" s="244"/>
      <c r="AG33" s="244"/>
      <c r="AH33" s="244"/>
      <c r="AI33" s="244"/>
      <c r="AJ33" s="244"/>
      <c r="AK33" s="244"/>
      <c r="AL33" s="244"/>
      <c r="AM33" s="244">
        <v>15</v>
      </c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91"/>
      <c r="B34" s="259"/>
      <c r="C34" s="281" t="s">
        <v>138</v>
      </c>
      <c r="D34" s="262"/>
      <c r="E34" s="266">
        <v>0.21</v>
      </c>
      <c r="F34" s="272"/>
      <c r="G34" s="272"/>
      <c r="H34" s="273"/>
      <c r="I34" s="293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90">
        <v>14</v>
      </c>
      <c r="B35" s="258" t="s">
        <v>139</v>
      </c>
      <c r="C35" s="280" t="s">
        <v>140</v>
      </c>
      <c r="D35" s="261" t="s">
        <v>137</v>
      </c>
      <c r="E35" s="265">
        <v>0.17280000000000001</v>
      </c>
      <c r="F35" s="271"/>
      <c r="G35" s="272">
        <f>ROUND(E35*F35,2)</f>
        <v>0</v>
      </c>
      <c r="H35" s="273"/>
      <c r="I35" s="293" t="s">
        <v>101</v>
      </c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102</v>
      </c>
      <c r="AF35" s="244"/>
      <c r="AG35" s="244"/>
      <c r="AH35" s="244"/>
      <c r="AI35" s="244"/>
      <c r="AJ35" s="244"/>
      <c r="AK35" s="244"/>
      <c r="AL35" s="244"/>
      <c r="AM35" s="244">
        <v>15</v>
      </c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91"/>
      <c r="B36" s="259"/>
      <c r="C36" s="281" t="s">
        <v>141</v>
      </c>
      <c r="D36" s="262"/>
      <c r="E36" s="266">
        <v>0.17</v>
      </c>
      <c r="F36" s="272"/>
      <c r="G36" s="272"/>
      <c r="H36" s="273"/>
      <c r="I36" s="293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90">
        <v>15</v>
      </c>
      <c r="B37" s="258" t="s">
        <v>142</v>
      </c>
      <c r="C37" s="280" t="s">
        <v>143</v>
      </c>
      <c r="D37" s="261" t="s">
        <v>137</v>
      </c>
      <c r="E37" s="265">
        <v>0.13120000000000001</v>
      </c>
      <c r="F37" s="271"/>
      <c r="G37" s="272">
        <f>ROUND(E37*F37,2)</f>
        <v>0</v>
      </c>
      <c r="H37" s="273"/>
      <c r="I37" s="293" t="s">
        <v>101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102</v>
      </c>
      <c r="AF37" s="244"/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291"/>
      <c r="B38" s="259"/>
      <c r="C38" s="281" t="s">
        <v>144</v>
      </c>
      <c r="D38" s="262"/>
      <c r="E38" s="266">
        <v>0.13</v>
      </c>
      <c r="F38" s="272"/>
      <c r="G38" s="272"/>
      <c r="H38" s="273"/>
      <c r="I38" s="293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290">
        <v>16</v>
      </c>
      <c r="B39" s="258" t="s">
        <v>145</v>
      </c>
      <c r="C39" s="280" t="s">
        <v>146</v>
      </c>
      <c r="D39" s="261" t="s">
        <v>119</v>
      </c>
      <c r="E39" s="265">
        <v>4.0128000000000004</v>
      </c>
      <c r="F39" s="271"/>
      <c r="G39" s="272">
        <f>ROUND(E39*F39,2)</f>
        <v>0</v>
      </c>
      <c r="H39" s="273"/>
      <c r="I39" s="293" t="s">
        <v>101</v>
      </c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102</v>
      </c>
      <c r="AF39" s="244"/>
      <c r="AG39" s="244"/>
      <c r="AH39" s="244"/>
      <c r="AI39" s="244"/>
      <c r="AJ39" s="244"/>
      <c r="AK39" s="244"/>
      <c r="AL39" s="244"/>
      <c r="AM39" s="244">
        <v>15</v>
      </c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>
      <c r="A40" s="291"/>
      <c r="B40" s="259"/>
      <c r="C40" s="281" t="s">
        <v>147</v>
      </c>
      <c r="D40" s="262"/>
      <c r="E40" s="266">
        <v>4.01</v>
      </c>
      <c r="F40" s="272"/>
      <c r="G40" s="272"/>
      <c r="H40" s="273"/>
      <c r="I40" s="293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90">
        <v>17</v>
      </c>
      <c r="B41" s="258" t="s">
        <v>148</v>
      </c>
      <c r="C41" s="280" t="s">
        <v>149</v>
      </c>
      <c r="D41" s="261" t="s">
        <v>111</v>
      </c>
      <c r="E41" s="265">
        <v>7</v>
      </c>
      <c r="F41" s="271"/>
      <c r="G41" s="272">
        <f>ROUND(E41*F41,2)</f>
        <v>0</v>
      </c>
      <c r="H41" s="273"/>
      <c r="I41" s="293" t="s">
        <v>101</v>
      </c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 t="s">
        <v>102</v>
      </c>
      <c r="AF41" s="244"/>
      <c r="AG41" s="244"/>
      <c r="AH41" s="244"/>
      <c r="AI41" s="244"/>
      <c r="AJ41" s="244"/>
      <c r="AK41" s="244"/>
      <c r="AL41" s="244"/>
      <c r="AM41" s="244">
        <v>15</v>
      </c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91"/>
      <c r="B42" s="259"/>
      <c r="C42" s="281" t="s">
        <v>150</v>
      </c>
      <c r="D42" s="262"/>
      <c r="E42" s="266">
        <v>7</v>
      </c>
      <c r="F42" s="272"/>
      <c r="G42" s="272"/>
      <c r="H42" s="273"/>
      <c r="I42" s="293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90">
        <v>18</v>
      </c>
      <c r="B43" s="258" t="s">
        <v>151</v>
      </c>
      <c r="C43" s="280" t="s">
        <v>152</v>
      </c>
      <c r="D43" s="261" t="s">
        <v>119</v>
      </c>
      <c r="E43" s="265">
        <v>12.6</v>
      </c>
      <c r="F43" s="271"/>
      <c r="G43" s="272">
        <f>ROUND(E43*F43,2)</f>
        <v>0</v>
      </c>
      <c r="H43" s="273"/>
      <c r="I43" s="293" t="s">
        <v>101</v>
      </c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 t="s">
        <v>102</v>
      </c>
      <c r="AF43" s="244"/>
      <c r="AG43" s="244"/>
      <c r="AH43" s="244"/>
      <c r="AI43" s="244"/>
      <c r="AJ43" s="244"/>
      <c r="AK43" s="244"/>
      <c r="AL43" s="244"/>
      <c r="AM43" s="244">
        <v>15</v>
      </c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291"/>
      <c r="B44" s="259"/>
      <c r="C44" s="281" t="s">
        <v>153</v>
      </c>
      <c r="D44" s="262"/>
      <c r="E44" s="266">
        <v>12.6</v>
      </c>
      <c r="F44" s="272"/>
      <c r="G44" s="272"/>
      <c r="H44" s="273"/>
      <c r="I44" s="293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90">
        <v>19</v>
      </c>
      <c r="B45" s="258" t="s">
        <v>154</v>
      </c>
      <c r="C45" s="280" t="s">
        <v>155</v>
      </c>
      <c r="D45" s="261" t="s">
        <v>156</v>
      </c>
      <c r="E45" s="265">
        <v>5.76</v>
      </c>
      <c r="F45" s="271"/>
      <c r="G45" s="272">
        <f>ROUND(E45*F45,2)</f>
        <v>0</v>
      </c>
      <c r="H45" s="273"/>
      <c r="I45" s="293" t="s">
        <v>101</v>
      </c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102</v>
      </c>
      <c r="AF45" s="244"/>
      <c r="AG45" s="244"/>
      <c r="AH45" s="244"/>
      <c r="AI45" s="244"/>
      <c r="AJ45" s="244"/>
      <c r="AK45" s="244"/>
      <c r="AL45" s="244"/>
      <c r="AM45" s="244">
        <v>15</v>
      </c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291"/>
      <c r="B46" s="259"/>
      <c r="C46" s="281" t="s">
        <v>157</v>
      </c>
      <c r="D46" s="262"/>
      <c r="E46" s="266">
        <v>5.76</v>
      </c>
      <c r="F46" s="272"/>
      <c r="G46" s="272"/>
      <c r="H46" s="273"/>
      <c r="I46" s="293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>
      <c r="A47" s="290">
        <v>20</v>
      </c>
      <c r="B47" s="258" t="s">
        <v>158</v>
      </c>
      <c r="C47" s="280" t="s">
        <v>159</v>
      </c>
      <c r="D47" s="261" t="s">
        <v>119</v>
      </c>
      <c r="E47" s="265">
        <v>3.1168</v>
      </c>
      <c r="F47" s="271"/>
      <c r="G47" s="272">
        <f>ROUND(E47*F47,2)</f>
        <v>0</v>
      </c>
      <c r="H47" s="273"/>
      <c r="I47" s="293" t="s">
        <v>101</v>
      </c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 t="s">
        <v>102</v>
      </c>
      <c r="AF47" s="244"/>
      <c r="AG47" s="244"/>
      <c r="AH47" s="244"/>
      <c r="AI47" s="244"/>
      <c r="AJ47" s="244"/>
      <c r="AK47" s="244"/>
      <c r="AL47" s="244"/>
      <c r="AM47" s="244">
        <v>15</v>
      </c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>
      <c r="A48" s="291"/>
      <c r="B48" s="259"/>
      <c r="C48" s="281" t="s">
        <v>160</v>
      </c>
      <c r="D48" s="262"/>
      <c r="E48" s="266">
        <v>1.1499999999999999</v>
      </c>
      <c r="F48" s="272"/>
      <c r="G48" s="272"/>
      <c r="H48" s="273"/>
      <c r="I48" s="293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91"/>
      <c r="B49" s="259"/>
      <c r="C49" s="281" t="s">
        <v>161</v>
      </c>
      <c r="D49" s="262"/>
      <c r="E49" s="266">
        <v>1.96</v>
      </c>
      <c r="F49" s="272"/>
      <c r="G49" s="272"/>
      <c r="H49" s="273"/>
      <c r="I49" s="293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90">
        <v>21</v>
      </c>
      <c r="B50" s="258" t="s">
        <v>162</v>
      </c>
      <c r="C50" s="280" t="s">
        <v>163</v>
      </c>
      <c r="D50" s="261" t="s">
        <v>137</v>
      </c>
      <c r="E50" s="265">
        <v>0.29599999999999999</v>
      </c>
      <c r="F50" s="271"/>
      <c r="G50" s="272">
        <f>ROUND(E50*F50,2)</f>
        <v>0</v>
      </c>
      <c r="H50" s="273"/>
      <c r="I50" s="293" t="s">
        <v>101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102</v>
      </c>
      <c r="AF50" s="244"/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91"/>
      <c r="B51" s="259"/>
      <c r="C51" s="281" t="s">
        <v>164</v>
      </c>
      <c r="D51" s="262"/>
      <c r="E51" s="266">
        <v>0.3</v>
      </c>
      <c r="F51" s="272"/>
      <c r="G51" s="272"/>
      <c r="H51" s="273"/>
      <c r="I51" s="293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90">
        <v>22</v>
      </c>
      <c r="B52" s="258" t="s">
        <v>165</v>
      </c>
      <c r="C52" s="280" t="s">
        <v>166</v>
      </c>
      <c r="D52" s="261" t="s">
        <v>156</v>
      </c>
      <c r="E52" s="265">
        <v>11.25</v>
      </c>
      <c r="F52" s="271"/>
      <c r="G52" s="272">
        <f>ROUND(E52*F52,2)</f>
        <v>0</v>
      </c>
      <c r="H52" s="273"/>
      <c r="I52" s="293" t="s">
        <v>101</v>
      </c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 t="s">
        <v>102</v>
      </c>
      <c r="AF52" s="244"/>
      <c r="AG52" s="244"/>
      <c r="AH52" s="244"/>
      <c r="AI52" s="244"/>
      <c r="AJ52" s="244"/>
      <c r="AK52" s="244"/>
      <c r="AL52" s="244"/>
      <c r="AM52" s="244">
        <v>15</v>
      </c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291"/>
      <c r="B53" s="259"/>
      <c r="C53" s="281" t="s">
        <v>167</v>
      </c>
      <c r="D53" s="262"/>
      <c r="E53" s="266">
        <v>11.25</v>
      </c>
      <c r="F53" s="272"/>
      <c r="G53" s="272"/>
      <c r="H53" s="273"/>
      <c r="I53" s="293"/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90">
        <v>23</v>
      </c>
      <c r="B54" s="258" t="s">
        <v>168</v>
      </c>
      <c r="C54" s="280" t="s">
        <v>169</v>
      </c>
      <c r="D54" s="261" t="s">
        <v>156</v>
      </c>
      <c r="E54" s="265">
        <v>7.52</v>
      </c>
      <c r="F54" s="271"/>
      <c r="G54" s="272">
        <f>ROUND(E54*F54,2)</f>
        <v>0</v>
      </c>
      <c r="H54" s="273"/>
      <c r="I54" s="293" t="s">
        <v>101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102</v>
      </c>
      <c r="AF54" s="244"/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91"/>
      <c r="B55" s="259"/>
      <c r="C55" s="281" t="s">
        <v>170</v>
      </c>
      <c r="D55" s="262"/>
      <c r="E55" s="266">
        <v>7.52</v>
      </c>
      <c r="F55" s="272"/>
      <c r="G55" s="272"/>
      <c r="H55" s="273"/>
      <c r="I55" s="293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290">
        <v>24</v>
      </c>
      <c r="B56" s="258" t="s">
        <v>171</v>
      </c>
      <c r="C56" s="280" t="s">
        <v>172</v>
      </c>
      <c r="D56" s="261" t="s">
        <v>156</v>
      </c>
      <c r="E56" s="265">
        <v>3</v>
      </c>
      <c r="F56" s="271"/>
      <c r="G56" s="272">
        <f>ROUND(E56*F56,2)</f>
        <v>0</v>
      </c>
      <c r="H56" s="273"/>
      <c r="I56" s="293" t="s">
        <v>101</v>
      </c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 t="s">
        <v>102</v>
      </c>
      <c r="AF56" s="244"/>
      <c r="AG56" s="244"/>
      <c r="AH56" s="244"/>
      <c r="AI56" s="244"/>
      <c r="AJ56" s="244"/>
      <c r="AK56" s="244"/>
      <c r="AL56" s="244"/>
      <c r="AM56" s="244">
        <v>15</v>
      </c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291"/>
      <c r="B57" s="259"/>
      <c r="C57" s="281" t="s">
        <v>173</v>
      </c>
      <c r="D57" s="262"/>
      <c r="E57" s="266">
        <v>3</v>
      </c>
      <c r="F57" s="272"/>
      <c r="G57" s="272"/>
      <c r="H57" s="273"/>
      <c r="I57" s="293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>
      <c r="A58" s="289" t="s">
        <v>96</v>
      </c>
      <c r="B58" s="257" t="s">
        <v>70</v>
      </c>
      <c r="C58" s="279" t="s">
        <v>71</v>
      </c>
      <c r="D58" s="260"/>
      <c r="E58" s="264"/>
      <c r="F58" s="274">
        <f>SUM(G59:G59)</f>
        <v>0</v>
      </c>
      <c r="G58" s="275"/>
      <c r="H58" s="270"/>
      <c r="I58" s="292"/>
      <c r="AE58" t="s">
        <v>97</v>
      </c>
    </row>
    <row r="59" spans="1:60" outlineLevel="1">
      <c r="A59" s="290">
        <v>25</v>
      </c>
      <c r="B59" s="258" t="s">
        <v>174</v>
      </c>
      <c r="C59" s="280" t="s">
        <v>175</v>
      </c>
      <c r="D59" s="261" t="s">
        <v>115</v>
      </c>
      <c r="E59" s="265">
        <v>5.7697000000000003</v>
      </c>
      <c r="F59" s="271"/>
      <c r="G59" s="272">
        <f>ROUND(E59*F59,2)</f>
        <v>0</v>
      </c>
      <c r="H59" s="273"/>
      <c r="I59" s="293" t="s">
        <v>101</v>
      </c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 t="s">
        <v>102</v>
      </c>
      <c r="AF59" s="244"/>
      <c r="AG59" s="244"/>
      <c r="AH59" s="244"/>
      <c r="AI59" s="244"/>
      <c r="AJ59" s="244"/>
      <c r="AK59" s="244"/>
      <c r="AL59" s="244"/>
      <c r="AM59" s="244">
        <v>15</v>
      </c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>
      <c r="A60" s="289" t="s">
        <v>96</v>
      </c>
      <c r="B60" s="257" t="s">
        <v>72</v>
      </c>
      <c r="C60" s="279" t="s">
        <v>73</v>
      </c>
      <c r="D60" s="260"/>
      <c r="E60" s="264"/>
      <c r="F60" s="274">
        <f>SUM(G61:G64)</f>
        <v>0</v>
      </c>
      <c r="G60" s="275"/>
      <c r="H60" s="270"/>
      <c r="I60" s="292"/>
      <c r="AE60" t="s">
        <v>97</v>
      </c>
    </row>
    <row r="61" spans="1:60" outlineLevel="1">
      <c r="A61" s="290">
        <v>26</v>
      </c>
      <c r="B61" s="258" t="s">
        <v>176</v>
      </c>
      <c r="C61" s="280" t="s">
        <v>177</v>
      </c>
      <c r="D61" s="261" t="s">
        <v>119</v>
      </c>
      <c r="E61" s="265">
        <v>537.33619999999996</v>
      </c>
      <c r="F61" s="271"/>
      <c r="G61" s="272">
        <f>ROUND(E61*F61,2)</f>
        <v>0</v>
      </c>
      <c r="H61" s="273"/>
      <c r="I61" s="293" t="s">
        <v>101</v>
      </c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 t="s">
        <v>102</v>
      </c>
      <c r="AF61" s="244"/>
      <c r="AG61" s="244"/>
      <c r="AH61" s="244"/>
      <c r="AI61" s="244"/>
      <c r="AJ61" s="244"/>
      <c r="AK61" s="244"/>
      <c r="AL61" s="244"/>
      <c r="AM61" s="244">
        <v>15</v>
      </c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291"/>
      <c r="B62" s="259"/>
      <c r="C62" s="281" t="s">
        <v>178</v>
      </c>
      <c r="D62" s="262"/>
      <c r="E62" s="266">
        <v>82.7</v>
      </c>
      <c r="F62" s="272"/>
      <c r="G62" s="272"/>
      <c r="H62" s="273"/>
      <c r="I62" s="293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/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>
      <c r="A63" s="291"/>
      <c r="B63" s="259"/>
      <c r="C63" s="281" t="s">
        <v>179</v>
      </c>
      <c r="D63" s="262"/>
      <c r="E63" s="266">
        <v>89.23</v>
      </c>
      <c r="F63" s="272"/>
      <c r="G63" s="272"/>
      <c r="H63" s="273"/>
      <c r="I63" s="293"/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/>
      <c r="AF63" s="244"/>
      <c r="AG63" s="244"/>
      <c r="AH63" s="244"/>
      <c r="AI63" s="244"/>
      <c r="AJ63" s="244"/>
      <c r="AK63" s="244"/>
      <c r="AL63" s="244"/>
      <c r="AM63" s="244"/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91"/>
      <c r="B64" s="259"/>
      <c r="C64" s="281" t="s">
        <v>180</v>
      </c>
      <c r="D64" s="262"/>
      <c r="E64" s="266">
        <v>365.4</v>
      </c>
      <c r="F64" s="272"/>
      <c r="G64" s="272"/>
      <c r="H64" s="273"/>
      <c r="I64" s="293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>
      <c r="A65" s="289" t="s">
        <v>96</v>
      </c>
      <c r="B65" s="257" t="s">
        <v>74</v>
      </c>
      <c r="C65" s="279" t="s">
        <v>75</v>
      </c>
      <c r="D65" s="260"/>
      <c r="E65" s="264"/>
      <c r="F65" s="274">
        <f>SUM(G66:G68)</f>
        <v>0</v>
      </c>
      <c r="G65" s="275"/>
      <c r="H65" s="270"/>
      <c r="I65" s="292"/>
      <c r="AE65" t="s">
        <v>97</v>
      </c>
    </row>
    <row r="66" spans="1:60" outlineLevel="1">
      <c r="A66" s="290">
        <v>27</v>
      </c>
      <c r="B66" s="258" t="s">
        <v>181</v>
      </c>
      <c r="C66" s="280" t="s">
        <v>182</v>
      </c>
      <c r="D66" s="261" t="s">
        <v>100</v>
      </c>
      <c r="E66" s="265">
        <v>1</v>
      </c>
      <c r="F66" s="271"/>
      <c r="G66" s="272">
        <f>ROUND(E66*F66,2)</f>
        <v>0</v>
      </c>
      <c r="H66" s="273"/>
      <c r="I66" s="293" t="s">
        <v>101</v>
      </c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102</v>
      </c>
      <c r="AF66" s="244"/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>
      <c r="A67" s="291"/>
      <c r="B67" s="259"/>
      <c r="C67" s="282" t="s">
        <v>183</v>
      </c>
      <c r="D67" s="263"/>
      <c r="E67" s="267"/>
      <c r="F67" s="276"/>
      <c r="G67" s="277"/>
      <c r="H67" s="273"/>
      <c r="I67" s="293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9" t="str">
        <f>C67</f>
        <v>přesunutí el. krabice a skříně el. zařízení</v>
      </c>
      <c r="BB67" s="244"/>
      <c r="BC67" s="244"/>
      <c r="BD67" s="244"/>
      <c r="BE67" s="244"/>
      <c r="BF67" s="244"/>
      <c r="BG67" s="244"/>
      <c r="BH67" s="244"/>
    </row>
    <row r="68" spans="1:60" outlineLevel="1">
      <c r="A68" s="291"/>
      <c r="B68" s="259"/>
      <c r="C68" s="282" t="s">
        <v>184</v>
      </c>
      <c r="D68" s="263"/>
      <c r="E68" s="267"/>
      <c r="F68" s="276"/>
      <c r="G68" s="277"/>
      <c r="H68" s="273"/>
      <c r="I68" s="293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/>
      <c r="AF68" s="244"/>
      <c r="AG68" s="244"/>
      <c r="AH68" s="244"/>
      <c r="AI68" s="244"/>
      <c r="AJ68" s="244"/>
      <c r="AK68" s="244"/>
      <c r="AL68" s="244"/>
      <c r="AM68" s="244"/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9" t="str">
        <f>C68</f>
        <v>zajištění el. přívodu pro výtah</v>
      </c>
      <c r="BB68" s="244"/>
      <c r="BC68" s="244"/>
      <c r="BD68" s="244"/>
      <c r="BE68" s="244"/>
      <c r="BF68" s="244"/>
      <c r="BG68" s="244"/>
      <c r="BH68" s="244"/>
    </row>
    <row r="69" spans="1:60">
      <c r="A69" s="289" t="s">
        <v>96</v>
      </c>
      <c r="B69" s="257" t="s">
        <v>76</v>
      </c>
      <c r="C69" s="279" t="s">
        <v>77</v>
      </c>
      <c r="D69" s="260"/>
      <c r="E69" s="264"/>
      <c r="F69" s="274">
        <f>SUM(G70:G74)</f>
        <v>0</v>
      </c>
      <c r="G69" s="275"/>
      <c r="H69" s="270"/>
      <c r="I69" s="292"/>
      <c r="AE69" t="s">
        <v>97</v>
      </c>
    </row>
    <row r="70" spans="1:60" outlineLevel="1">
      <c r="A70" s="290">
        <v>28</v>
      </c>
      <c r="B70" s="258" t="s">
        <v>185</v>
      </c>
      <c r="C70" s="280" t="s">
        <v>186</v>
      </c>
      <c r="D70" s="261" t="s">
        <v>100</v>
      </c>
      <c r="E70" s="265">
        <v>1</v>
      </c>
      <c r="F70" s="271"/>
      <c r="G70" s="272">
        <f>ROUND(E70*F70,2)</f>
        <v>0</v>
      </c>
      <c r="H70" s="273"/>
      <c r="I70" s="293" t="s">
        <v>101</v>
      </c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 t="s">
        <v>102</v>
      </c>
      <c r="AF70" s="244"/>
      <c r="AG70" s="244"/>
      <c r="AH70" s="244"/>
      <c r="AI70" s="244"/>
      <c r="AJ70" s="244"/>
      <c r="AK70" s="244"/>
      <c r="AL70" s="244"/>
      <c r="AM70" s="244">
        <v>15</v>
      </c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>
      <c r="A71" s="290">
        <v>29</v>
      </c>
      <c r="B71" s="258" t="s">
        <v>187</v>
      </c>
      <c r="C71" s="280" t="s">
        <v>188</v>
      </c>
      <c r="D71" s="261" t="s">
        <v>100</v>
      </c>
      <c r="E71" s="265">
        <v>1</v>
      </c>
      <c r="F71" s="271"/>
      <c r="G71" s="272">
        <f>ROUND(E71*F71,2)</f>
        <v>0</v>
      </c>
      <c r="H71" s="273"/>
      <c r="I71" s="293" t="s">
        <v>101</v>
      </c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102</v>
      </c>
      <c r="AF71" s="244"/>
      <c r="AG71" s="244"/>
      <c r="AH71" s="244"/>
      <c r="AI71" s="244"/>
      <c r="AJ71" s="244"/>
      <c r="AK71" s="244"/>
      <c r="AL71" s="244"/>
      <c r="AM71" s="244">
        <v>15</v>
      </c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290">
        <v>30</v>
      </c>
      <c r="B72" s="258" t="s">
        <v>189</v>
      </c>
      <c r="C72" s="280" t="s">
        <v>190</v>
      </c>
      <c r="D72" s="261" t="s">
        <v>100</v>
      </c>
      <c r="E72" s="265">
        <v>1</v>
      </c>
      <c r="F72" s="271"/>
      <c r="G72" s="272">
        <f>ROUND(E72*F72,2)</f>
        <v>0</v>
      </c>
      <c r="H72" s="273"/>
      <c r="I72" s="293" t="s">
        <v>101</v>
      </c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102</v>
      </c>
      <c r="AF72" s="244"/>
      <c r="AG72" s="244"/>
      <c r="AH72" s="244"/>
      <c r="AI72" s="244"/>
      <c r="AJ72" s="244"/>
      <c r="AK72" s="244"/>
      <c r="AL72" s="244"/>
      <c r="AM72" s="244">
        <v>15</v>
      </c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>
      <c r="A73" s="290">
        <v>31</v>
      </c>
      <c r="B73" s="258" t="s">
        <v>191</v>
      </c>
      <c r="C73" s="280" t="s">
        <v>192</v>
      </c>
      <c r="D73" s="261" t="s">
        <v>100</v>
      </c>
      <c r="E73" s="265">
        <v>1</v>
      </c>
      <c r="F73" s="271"/>
      <c r="G73" s="272">
        <f>ROUND(E73*F73,2)</f>
        <v>0</v>
      </c>
      <c r="H73" s="273"/>
      <c r="I73" s="293" t="s">
        <v>101</v>
      </c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102</v>
      </c>
      <c r="AF73" s="244"/>
      <c r="AG73" s="244"/>
      <c r="AH73" s="244"/>
      <c r="AI73" s="244"/>
      <c r="AJ73" s="244"/>
      <c r="AK73" s="244"/>
      <c r="AL73" s="244"/>
      <c r="AM73" s="244">
        <v>15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>
      <c r="A74" s="290">
        <v>32</v>
      </c>
      <c r="B74" s="258" t="s">
        <v>193</v>
      </c>
      <c r="C74" s="280" t="s">
        <v>194</v>
      </c>
      <c r="D74" s="261" t="s">
        <v>100</v>
      </c>
      <c r="E74" s="265">
        <v>1</v>
      </c>
      <c r="F74" s="271"/>
      <c r="G74" s="272">
        <f>ROUND(E74*F74,2)</f>
        <v>0</v>
      </c>
      <c r="H74" s="273"/>
      <c r="I74" s="293" t="s">
        <v>101</v>
      </c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102</v>
      </c>
      <c r="AF74" s="244"/>
      <c r="AG74" s="244"/>
      <c r="AH74" s="244"/>
      <c r="AI74" s="244"/>
      <c r="AJ74" s="244"/>
      <c r="AK74" s="244"/>
      <c r="AL74" s="244"/>
      <c r="AM74" s="244">
        <v>15</v>
      </c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>
      <c r="A75" s="289" t="s">
        <v>96</v>
      </c>
      <c r="B75" s="257" t="s">
        <v>78</v>
      </c>
      <c r="C75" s="279" t="s">
        <v>79</v>
      </c>
      <c r="D75" s="260"/>
      <c r="E75" s="264"/>
      <c r="F75" s="274">
        <f>SUM(G76:G84)</f>
        <v>0</v>
      </c>
      <c r="G75" s="275"/>
      <c r="H75" s="270"/>
      <c r="I75" s="292"/>
      <c r="AE75" t="s">
        <v>97</v>
      </c>
    </row>
    <row r="76" spans="1:60" outlineLevel="1">
      <c r="A76" s="290">
        <v>33</v>
      </c>
      <c r="B76" s="258" t="s">
        <v>195</v>
      </c>
      <c r="C76" s="280" t="s">
        <v>196</v>
      </c>
      <c r="D76" s="261" t="s">
        <v>115</v>
      </c>
      <c r="E76" s="265">
        <v>4.4991500000000002</v>
      </c>
      <c r="F76" s="271"/>
      <c r="G76" s="272">
        <f>ROUND(E76*F76,2)</f>
        <v>0</v>
      </c>
      <c r="H76" s="273"/>
      <c r="I76" s="293" t="s">
        <v>101</v>
      </c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102</v>
      </c>
      <c r="AF76" s="244"/>
      <c r="AG76" s="244"/>
      <c r="AH76" s="244"/>
      <c r="AI76" s="244"/>
      <c r="AJ76" s="244"/>
      <c r="AK76" s="244"/>
      <c r="AL76" s="244"/>
      <c r="AM76" s="244">
        <v>15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>
      <c r="A77" s="290">
        <v>34</v>
      </c>
      <c r="B77" s="258" t="s">
        <v>197</v>
      </c>
      <c r="C77" s="280" t="s">
        <v>198</v>
      </c>
      <c r="D77" s="261" t="s">
        <v>115</v>
      </c>
      <c r="E77" s="265">
        <v>8.9983000000000004</v>
      </c>
      <c r="F77" s="271"/>
      <c r="G77" s="272">
        <f>ROUND(E77*F77,2)</f>
        <v>0</v>
      </c>
      <c r="H77" s="273"/>
      <c r="I77" s="293" t="s">
        <v>101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102</v>
      </c>
      <c r="AF77" s="244"/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>
      <c r="A78" s="290">
        <v>35</v>
      </c>
      <c r="B78" s="258" t="s">
        <v>199</v>
      </c>
      <c r="C78" s="280" t="s">
        <v>200</v>
      </c>
      <c r="D78" s="261" t="s">
        <v>115</v>
      </c>
      <c r="E78" s="265">
        <v>4.4991500000000002</v>
      </c>
      <c r="F78" s="271"/>
      <c r="G78" s="272">
        <f>ROUND(E78*F78,2)</f>
        <v>0</v>
      </c>
      <c r="H78" s="273"/>
      <c r="I78" s="293" t="s">
        <v>101</v>
      </c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 t="s">
        <v>102</v>
      </c>
      <c r="AF78" s="244"/>
      <c r="AG78" s="244"/>
      <c r="AH78" s="244"/>
      <c r="AI78" s="244"/>
      <c r="AJ78" s="244"/>
      <c r="AK78" s="244"/>
      <c r="AL78" s="244"/>
      <c r="AM78" s="244">
        <v>15</v>
      </c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>
      <c r="A79" s="290">
        <v>36</v>
      </c>
      <c r="B79" s="258" t="s">
        <v>201</v>
      </c>
      <c r="C79" s="280" t="s">
        <v>202</v>
      </c>
      <c r="D79" s="261" t="s">
        <v>115</v>
      </c>
      <c r="E79" s="265">
        <v>85.483840000000001</v>
      </c>
      <c r="F79" s="271"/>
      <c r="G79" s="272">
        <f>ROUND(E79*F79,2)</f>
        <v>0</v>
      </c>
      <c r="H79" s="273"/>
      <c r="I79" s="293" t="s">
        <v>101</v>
      </c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102</v>
      </c>
      <c r="AF79" s="244"/>
      <c r="AG79" s="244"/>
      <c r="AH79" s="244"/>
      <c r="AI79" s="244"/>
      <c r="AJ79" s="244"/>
      <c r="AK79" s="244"/>
      <c r="AL79" s="244"/>
      <c r="AM79" s="244">
        <v>15</v>
      </c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90">
        <v>37</v>
      </c>
      <c r="B80" s="258" t="s">
        <v>203</v>
      </c>
      <c r="C80" s="280" t="s">
        <v>204</v>
      </c>
      <c r="D80" s="261" t="s">
        <v>115</v>
      </c>
      <c r="E80" s="265">
        <v>4.4991500000000002</v>
      </c>
      <c r="F80" s="271"/>
      <c r="G80" s="272">
        <f>ROUND(E80*F80,2)</f>
        <v>0</v>
      </c>
      <c r="H80" s="273"/>
      <c r="I80" s="293" t="s">
        <v>101</v>
      </c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102</v>
      </c>
      <c r="AF80" s="244"/>
      <c r="AG80" s="244"/>
      <c r="AH80" s="244"/>
      <c r="AI80" s="244"/>
      <c r="AJ80" s="244"/>
      <c r="AK80" s="244"/>
      <c r="AL80" s="244"/>
      <c r="AM80" s="244">
        <v>15</v>
      </c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90">
        <v>38</v>
      </c>
      <c r="B81" s="258" t="s">
        <v>205</v>
      </c>
      <c r="C81" s="280" t="s">
        <v>206</v>
      </c>
      <c r="D81" s="261" t="s">
        <v>115</v>
      </c>
      <c r="E81" s="265">
        <v>22.495750000000001</v>
      </c>
      <c r="F81" s="271"/>
      <c r="G81" s="272">
        <f>ROUND(E81*F81,2)</f>
        <v>0</v>
      </c>
      <c r="H81" s="273"/>
      <c r="I81" s="293" t="s">
        <v>101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102</v>
      </c>
      <c r="AF81" s="244"/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90">
        <v>39</v>
      </c>
      <c r="B82" s="258" t="s">
        <v>207</v>
      </c>
      <c r="C82" s="280" t="s">
        <v>208</v>
      </c>
      <c r="D82" s="261" t="s">
        <v>115</v>
      </c>
      <c r="E82" s="265">
        <v>4.4991500000000002</v>
      </c>
      <c r="F82" s="271"/>
      <c r="G82" s="272">
        <f>ROUND(E82*F82,2)</f>
        <v>0</v>
      </c>
      <c r="H82" s="273"/>
      <c r="I82" s="293" t="s">
        <v>101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102</v>
      </c>
      <c r="AF82" s="244"/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90">
        <v>40</v>
      </c>
      <c r="B83" s="258" t="s">
        <v>209</v>
      </c>
      <c r="C83" s="280" t="s">
        <v>210</v>
      </c>
      <c r="D83" s="261" t="s">
        <v>115</v>
      </c>
      <c r="E83" s="265">
        <v>4.4991500000000002</v>
      </c>
      <c r="F83" s="271"/>
      <c r="G83" s="272">
        <f>ROUND(E83*F83,2)</f>
        <v>0</v>
      </c>
      <c r="H83" s="273"/>
      <c r="I83" s="293" t="s">
        <v>101</v>
      </c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 t="s">
        <v>102</v>
      </c>
      <c r="AF83" s="244"/>
      <c r="AG83" s="244"/>
      <c r="AH83" s="244"/>
      <c r="AI83" s="244"/>
      <c r="AJ83" s="244"/>
      <c r="AK83" s="244"/>
      <c r="AL83" s="244"/>
      <c r="AM83" s="244">
        <v>15</v>
      </c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90">
        <v>41</v>
      </c>
      <c r="B84" s="258" t="s">
        <v>211</v>
      </c>
      <c r="C84" s="280" t="s">
        <v>212</v>
      </c>
      <c r="D84" s="261" t="s">
        <v>115</v>
      </c>
      <c r="E84" s="265">
        <v>4.4991500000000002</v>
      </c>
      <c r="F84" s="271"/>
      <c r="G84" s="272">
        <f>ROUND(E84*F84,2)</f>
        <v>0</v>
      </c>
      <c r="H84" s="273"/>
      <c r="I84" s="293" t="s">
        <v>101</v>
      </c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102</v>
      </c>
      <c r="AF84" s="244"/>
      <c r="AG84" s="244"/>
      <c r="AH84" s="244"/>
      <c r="AI84" s="244"/>
      <c r="AJ84" s="244"/>
      <c r="AK84" s="244"/>
      <c r="AL84" s="244"/>
      <c r="AM84" s="244">
        <v>15</v>
      </c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>
      <c r="A85" s="289" t="s">
        <v>96</v>
      </c>
      <c r="B85" s="257" t="s">
        <v>80</v>
      </c>
      <c r="C85" s="279" t="s">
        <v>81</v>
      </c>
      <c r="D85" s="260"/>
      <c r="E85" s="264"/>
      <c r="F85" s="274">
        <f>SUM(G86:G93)</f>
        <v>0</v>
      </c>
      <c r="G85" s="275"/>
      <c r="H85" s="270"/>
      <c r="I85" s="292"/>
      <c r="AE85" t="s">
        <v>97</v>
      </c>
    </row>
    <row r="86" spans="1:60" outlineLevel="1">
      <c r="A86" s="290">
        <v>42</v>
      </c>
      <c r="B86" s="258" t="s">
        <v>213</v>
      </c>
      <c r="C86" s="280" t="s">
        <v>214</v>
      </c>
      <c r="D86" s="261" t="s">
        <v>215</v>
      </c>
      <c r="E86" s="265">
        <v>1</v>
      </c>
      <c r="F86" s="271"/>
      <c r="G86" s="272">
        <f>ROUND(E86*F86,2)</f>
        <v>0</v>
      </c>
      <c r="H86" s="273"/>
      <c r="I86" s="293" t="s">
        <v>101</v>
      </c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 t="s">
        <v>102</v>
      </c>
      <c r="AF86" s="244"/>
      <c r="AG86" s="244"/>
      <c r="AH86" s="244"/>
      <c r="AI86" s="244"/>
      <c r="AJ86" s="244"/>
      <c r="AK86" s="244"/>
      <c r="AL86" s="244"/>
      <c r="AM86" s="244">
        <v>15</v>
      </c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>
      <c r="A87" s="290">
        <v>43</v>
      </c>
      <c r="B87" s="258" t="s">
        <v>216</v>
      </c>
      <c r="C87" s="280" t="s">
        <v>217</v>
      </c>
      <c r="D87" s="261" t="s">
        <v>215</v>
      </c>
      <c r="E87" s="265">
        <v>1</v>
      </c>
      <c r="F87" s="271"/>
      <c r="G87" s="272">
        <f>ROUND(E87*F87,2)</f>
        <v>0</v>
      </c>
      <c r="H87" s="273"/>
      <c r="I87" s="293" t="s">
        <v>101</v>
      </c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 t="s">
        <v>102</v>
      </c>
      <c r="AF87" s="244"/>
      <c r="AG87" s="244"/>
      <c r="AH87" s="244"/>
      <c r="AI87" s="244"/>
      <c r="AJ87" s="244"/>
      <c r="AK87" s="244"/>
      <c r="AL87" s="244"/>
      <c r="AM87" s="244">
        <v>15</v>
      </c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90">
        <v>44</v>
      </c>
      <c r="B88" s="258" t="s">
        <v>218</v>
      </c>
      <c r="C88" s="280" t="s">
        <v>219</v>
      </c>
      <c r="D88" s="261" t="s">
        <v>215</v>
      </c>
      <c r="E88" s="265">
        <v>1</v>
      </c>
      <c r="F88" s="271"/>
      <c r="G88" s="272">
        <f>ROUND(E88*F88,2)</f>
        <v>0</v>
      </c>
      <c r="H88" s="273"/>
      <c r="I88" s="293" t="s">
        <v>101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102</v>
      </c>
      <c r="AF88" s="244"/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>
      <c r="A89" s="290">
        <v>45</v>
      </c>
      <c r="B89" s="258" t="s">
        <v>220</v>
      </c>
      <c r="C89" s="280" t="s">
        <v>221</v>
      </c>
      <c r="D89" s="261" t="s">
        <v>215</v>
      </c>
      <c r="E89" s="265">
        <v>1</v>
      </c>
      <c r="F89" s="271"/>
      <c r="G89" s="272">
        <f>ROUND(E89*F89,2)</f>
        <v>0</v>
      </c>
      <c r="H89" s="273"/>
      <c r="I89" s="293" t="s">
        <v>101</v>
      </c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 t="s">
        <v>102</v>
      </c>
      <c r="AF89" s="244"/>
      <c r="AG89" s="244"/>
      <c r="AH89" s="244"/>
      <c r="AI89" s="244"/>
      <c r="AJ89" s="244"/>
      <c r="AK89" s="244"/>
      <c r="AL89" s="244"/>
      <c r="AM89" s="244">
        <v>15</v>
      </c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90">
        <v>46</v>
      </c>
      <c r="B90" s="258" t="s">
        <v>222</v>
      </c>
      <c r="C90" s="280" t="s">
        <v>223</v>
      </c>
      <c r="D90" s="261" t="s">
        <v>215</v>
      </c>
      <c r="E90" s="265">
        <v>1</v>
      </c>
      <c r="F90" s="271"/>
      <c r="G90" s="272">
        <f>ROUND(E90*F90,2)</f>
        <v>0</v>
      </c>
      <c r="H90" s="273"/>
      <c r="I90" s="293" t="s">
        <v>101</v>
      </c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 t="s">
        <v>102</v>
      </c>
      <c r="AF90" s="244"/>
      <c r="AG90" s="244"/>
      <c r="AH90" s="244"/>
      <c r="AI90" s="244"/>
      <c r="AJ90" s="244"/>
      <c r="AK90" s="244"/>
      <c r="AL90" s="244"/>
      <c r="AM90" s="244">
        <v>15</v>
      </c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>
      <c r="A91" s="290">
        <v>47</v>
      </c>
      <c r="B91" s="258" t="s">
        <v>224</v>
      </c>
      <c r="C91" s="280" t="s">
        <v>225</v>
      </c>
      <c r="D91" s="261" t="s">
        <v>215</v>
      </c>
      <c r="E91" s="265">
        <v>1</v>
      </c>
      <c r="F91" s="271"/>
      <c r="G91" s="272">
        <f>ROUND(E91*F91,2)</f>
        <v>0</v>
      </c>
      <c r="H91" s="273"/>
      <c r="I91" s="293" t="s">
        <v>101</v>
      </c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 t="s">
        <v>102</v>
      </c>
      <c r="AF91" s="244"/>
      <c r="AG91" s="244"/>
      <c r="AH91" s="244"/>
      <c r="AI91" s="244"/>
      <c r="AJ91" s="244"/>
      <c r="AK91" s="244"/>
      <c r="AL91" s="244"/>
      <c r="AM91" s="244">
        <v>15</v>
      </c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>
      <c r="A92" s="290">
        <v>48</v>
      </c>
      <c r="B92" s="258" t="s">
        <v>226</v>
      </c>
      <c r="C92" s="280" t="s">
        <v>227</v>
      </c>
      <c r="D92" s="261" t="s">
        <v>215</v>
      </c>
      <c r="E92" s="265">
        <v>1</v>
      </c>
      <c r="F92" s="271"/>
      <c r="G92" s="272">
        <f>ROUND(E92*F92,2)</f>
        <v>0</v>
      </c>
      <c r="H92" s="273"/>
      <c r="I92" s="293" t="s">
        <v>101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102</v>
      </c>
      <c r="AF92" s="244"/>
      <c r="AG92" s="244"/>
      <c r="AH92" s="244"/>
      <c r="AI92" s="244"/>
      <c r="AJ92" s="244"/>
      <c r="AK92" s="244"/>
      <c r="AL92" s="244"/>
      <c r="AM92" s="244">
        <v>15</v>
      </c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ht="13.5" outlineLevel="1" thickBot="1">
      <c r="A93" s="303">
        <v>49</v>
      </c>
      <c r="B93" s="304" t="s">
        <v>228</v>
      </c>
      <c r="C93" s="305" t="s">
        <v>229</v>
      </c>
      <c r="D93" s="306" t="s">
        <v>215</v>
      </c>
      <c r="E93" s="307">
        <v>1</v>
      </c>
      <c r="F93" s="308"/>
      <c r="G93" s="309">
        <f>ROUND(E93*F93,2)</f>
        <v>0</v>
      </c>
      <c r="H93" s="310"/>
      <c r="I93" s="311" t="s">
        <v>101</v>
      </c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 t="s">
        <v>102</v>
      </c>
      <c r="AF93" s="244"/>
      <c r="AG93" s="244"/>
      <c r="AH93" s="244"/>
      <c r="AI93" s="244"/>
      <c r="AJ93" s="244"/>
      <c r="AK93" s="244"/>
      <c r="AL93" s="244"/>
      <c r="AM93" s="244">
        <v>15</v>
      </c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hidden="1">
      <c r="A94" s="54"/>
      <c r="B94" s="61" t="s">
        <v>231</v>
      </c>
      <c r="C94" s="283" t="s">
        <v>231</v>
      </c>
      <c r="D94" s="247"/>
      <c r="E94" s="245"/>
      <c r="F94" s="245"/>
      <c r="G94" s="245"/>
      <c r="H94" s="245"/>
      <c r="I94" s="246"/>
    </row>
    <row r="95" spans="1:60" hidden="1">
      <c r="A95" s="284"/>
      <c r="B95" s="285" t="s">
        <v>230</v>
      </c>
      <c r="C95" s="286"/>
      <c r="D95" s="287"/>
      <c r="E95" s="284"/>
      <c r="F95" s="284"/>
      <c r="G95" s="288">
        <f>F8+F13+F20+F23+F26+F29+F32+F58+F60+F65+F69+F75+F85</f>
        <v>0</v>
      </c>
      <c r="H95" s="46"/>
      <c r="I95" s="46"/>
      <c r="AN95">
        <v>15</v>
      </c>
      <c r="AO95">
        <v>21</v>
      </c>
    </row>
    <row r="96" spans="1:60">
      <c r="A96" s="46"/>
      <c r="B96" s="278"/>
      <c r="C96" s="278"/>
      <c r="D96" s="223"/>
      <c r="E96" s="46"/>
      <c r="F96" s="46"/>
      <c r="G96" s="46"/>
      <c r="H96" s="46"/>
      <c r="I96" s="46"/>
      <c r="AN96">
        <f>SUMIF(AM8:AM95,AN95,G8:G95)</f>
        <v>0</v>
      </c>
      <c r="AO96">
        <f>SUMIF(AM8:AM95,AO95,G8:G95)</f>
        <v>0</v>
      </c>
    </row>
    <row r="97" spans="4:4">
      <c r="D97" s="221"/>
    </row>
    <row r="98" spans="4:4">
      <c r="D98" s="221"/>
    </row>
    <row r="99" spans="4:4">
      <c r="D99" s="221"/>
    </row>
    <row r="100" spans="4:4">
      <c r="D100" s="221"/>
    </row>
    <row r="101" spans="4:4">
      <c r="D101" s="221"/>
    </row>
    <row r="102" spans="4:4">
      <c r="D102" s="221"/>
    </row>
    <row r="103" spans="4:4">
      <c r="D103" s="221"/>
    </row>
    <row r="104" spans="4:4">
      <c r="D104" s="221"/>
    </row>
    <row r="105" spans="4:4">
      <c r="D105" s="221"/>
    </row>
    <row r="106" spans="4:4">
      <c r="D106" s="221"/>
    </row>
    <row r="107" spans="4:4">
      <c r="D107" s="221"/>
    </row>
    <row r="108" spans="4:4">
      <c r="D108" s="221"/>
    </row>
    <row r="109" spans="4:4">
      <c r="D109" s="221"/>
    </row>
    <row r="110" spans="4:4">
      <c r="D110" s="221"/>
    </row>
    <row r="111" spans="4:4">
      <c r="D111" s="221"/>
    </row>
    <row r="112" spans="4:4">
      <c r="D112" s="221"/>
    </row>
    <row r="113" spans="4:4">
      <c r="D113" s="221"/>
    </row>
    <row r="114" spans="4:4">
      <c r="D114" s="221"/>
    </row>
    <row r="115" spans="4:4">
      <c r="D115" s="221"/>
    </row>
    <row r="116" spans="4:4">
      <c r="D116" s="221"/>
    </row>
    <row r="117" spans="4:4">
      <c r="D117" s="221"/>
    </row>
    <row r="118" spans="4:4">
      <c r="D118" s="221"/>
    </row>
    <row r="119" spans="4:4">
      <c r="D119" s="221"/>
    </row>
    <row r="120" spans="4:4">
      <c r="D120" s="221"/>
    </row>
    <row r="121" spans="4:4">
      <c r="D121" s="221"/>
    </row>
    <row r="122" spans="4:4">
      <c r="D122" s="221"/>
    </row>
    <row r="123" spans="4:4">
      <c r="D123" s="221"/>
    </row>
    <row r="124" spans="4:4">
      <c r="D124" s="221"/>
    </row>
    <row r="125" spans="4:4">
      <c r="D125" s="221"/>
    </row>
    <row r="126" spans="4:4">
      <c r="D126" s="221"/>
    </row>
    <row r="127" spans="4:4">
      <c r="D127" s="221"/>
    </row>
    <row r="128" spans="4:4">
      <c r="D128" s="221"/>
    </row>
    <row r="129" spans="4:4">
      <c r="D129" s="221"/>
    </row>
    <row r="130" spans="4:4">
      <c r="D130" s="221"/>
    </row>
    <row r="131" spans="4:4">
      <c r="D131" s="221"/>
    </row>
    <row r="132" spans="4:4">
      <c r="D132" s="221"/>
    </row>
    <row r="133" spans="4:4">
      <c r="D133" s="221"/>
    </row>
    <row r="134" spans="4:4">
      <c r="D134" s="221"/>
    </row>
    <row r="135" spans="4:4">
      <c r="D135" s="221"/>
    </row>
    <row r="136" spans="4:4">
      <c r="D136" s="221"/>
    </row>
    <row r="137" spans="4:4">
      <c r="D137" s="221"/>
    </row>
    <row r="138" spans="4:4">
      <c r="D138" s="221"/>
    </row>
    <row r="139" spans="4:4">
      <c r="D139" s="221"/>
    </row>
    <row r="140" spans="4:4">
      <c r="D140" s="221"/>
    </row>
    <row r="141" spans="4:4">
      <c r="D141" s="221"/>
    </row>
    <row r="142" spans="4:4">
      <c r="D142" s="221"/>
    </row>
    <row r="143" spans="4:4">
      <c r="D143" s="221"/>
    </row>
    <row r="144" spans="4:4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17">
    <mergeCell ref="C67:G67"/>
    <mergeCell ref="C68:G68"/>
    <mergeCell ref="F69:G69"/>
    <mergeCell ref="F75:G75"/>
    <mergeCell ref="F85:G85"/>
    <mergeCell ref="F26:G26"/>
    <mergeCell ref="F29:G29"/>
    <mergeCell ref="F32:G32"/>
    <mergeCell ref="F58:G58"/>
    <mergeCell ref="F60:G60"/>
    <mergeCell ref="F65:G65"/>
    <mergeCell ref="A1:G1"/>
    <mergeCell ref="C7:G7"/>
    <mergeCell ref="F8:G8"/>
    <mergeCell ref="F13:G13"/>
    <mergeCell ref="F20:G20"/>
    <mergeCell ref="F23:G2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2016-01-21T09:26:27Z</dcterms:modified>
</cp:coreProperties>
</file>